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PN Distribution" sheetId="1" r:id="rId1"/>
  </sheets>
  <definedNames>
    <definedName name="all">'PN Distribution'!$A$6:$K$21</definedName>
    <definedName name="_xlnm.Print_Area" localSheetId="0">'PN Distribution'!$A$1:$K$21</definedName>
  </definedNames>
  <calcPr fullCalcOnLoad="1"/>
</workbook>
</file>

<file path=xl/sharedStrings.xml><?xml version="1.0" encoding="utf-8"?>
<sst xmlns="http://schemas.openxmlformats.org/spreadsheetml/2006/main" count="35" uniqueCount="27">
  <si>
    <t>France</t>
  </si>
  <si>
    <t>Canada</t>
  </si>
  <si>
    <t>TOTAL</t>
  </si>
  <si>
    <t xml:space="preserve">Net Value </t>
  </si>
  <si>
    <t xml:space="preserve">TOTAL </t>
  </si>
  <si>
    <t xml:space="preserve">C= A+B  TOTAL </t>
  </si>
  <si>
    <t xml:space="preserve">D+E+F+G+H=I            I=C   TOTAL </t>
  </si>
  <si>
    <t>Pays</t>
  </si>
  <si>
    <t>Allemagne</t>
  </si>
  <si>
    <t>Pays-Bas</t>
  </si>
  <si>
    <t>Royaume-Uni</t>
  </si>
  <si>
    <t>Etats-Unis d'Amérique</t>
  </si>
  <si>
    <t>FONDS DETENUS PAR</t>
  </si>
  <si>
    <t>AGENCE D'EXECUTION POUR LE COMPTE DE LAQUELLE ILS SONT DETENUS</t>
  </si>
  <si>
    <t>A   BANQUE MONDIALE</t>
  </si>
  <si>
    <t>B   TRESORIER</t>
  </si>
  <si>
    <t>D                           PNUD</t>
  </si>
  <si>
    <t>E                           PNUE</t>
  </si>
  <si>
    <t>F                            ONUDI</t>
  </si>
  <si>
    <t>G                                BANQUE MONDIALE</t>
  </si>
  <si>
    <t xml:space="preserve">H                            TRESORIER </t>
  </si>
  <si>
    <t>Valeur nette</t>
  </si>
  <si>
    <t>BILLETS A ORDRE DU FONDS MULTILATERAL</t>
  </si>
  <si>
    <t>UNEP/OzL.Pro/ExCom/57/L.1</t>
  </si>
  <si>
    <t>Annexe I</t>
  </si>
  <si>
    <t>Page 9</t>
  </si>
  <si>
    <t>Tableau 9: Situation des billets à ordre en date du 27 février 2009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</si>
</sst>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* #,##0_ ;_ * \-#,##0_ ;_ * &quot;-&quot;_ ;_ @_ "/>
    <numFmt numFmtId="192" formatCode="_ &quot;SFr.&quot;\ * #,##0.00_ ;_ &quot;SFr.&quot;\ * \-#,##0.00_ ;_ &quot;SFr.&quot;\ * &quot;-&quot;??_ ;_ @_ "/>
    <numFmt numFmtId="193" formatCode="_ * #,##0.00_ ;_ * \-#,##0.00_ ;_ * &quot;-&quot;??_ ;_ @_ "/>
    <numFmt numFmtId="194" formatCode="General_)"/>
  </numFmts>
  <fonts count="13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38" fontId="2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171" fontId="1" fillId="0" borderId="1" xfId="15" applyFont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0" fillId="0" borderId="1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12" fillId="0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4" borderId="7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38" fontId="10" fillId="0" borderId="7" xfId="0" applyNumberFormat="1" applyFont="1" applyFill="1" applyBorder="1" applyAlignment="1">
      <alignment vertical="center"/>
    </xf>
    <xf numFmtId="38" fontId="9" fillId="0" borderId="11" xfId="0" applyNumberFormat="1" applyFont="1" applyFill="1" applyBorder="1" applyAlignment="1">
      <alignment vertical="center"/>
    </xf>
    <xf numFmtId="38" fontId="2" fillId="0" borderId="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 quotePrefix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left" vertical="center" indent="1"/>
    </xf>
    <xf numFmtId="0" fontId="9" fillId="4" borderId="7" xfId="0" applyFont="1" applyFill="1" applyBorder="1" applyAlignment="1">
      <alignment horizontal="left" vertical="center" indent="1"/>
    </xf>
    <xf numFmtId="0" fontId="9" fillId="4" borderId="1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23"/>
  <sheetViews>
    <sheetView tabSelected="1" view="pageBreakPreview" zoomScale="75" zoomScaleSheetLayoutView="75" workbookViewId="0" topLeftCell="D1">
      <selection activeCell="K1" sqref="K1"/>
    </sheetView>
  </sheetViews>
  <sheetFormatPr defaultColWidth="9.140625" defaultRowHeight="12.75"/>
  <cols>
    <col min="1" max="1" width="20.140625" style="0" customWidth="1"/>
    <col min="2" max="2" width="15.00390625" style="0" customWidth="1"/>
    <col min="3" max="3" width="18.8515625" style="0" customWidth="1"/>
    <col min="4" max="4" width="18.7109375" style="0" customWidth="1"/>
    <col min="5" max="5" width="0.85546875" style="0" customWidth="1"/>
    <col min="6" max="8" width="13.7109375" style="0" customWidth="1"/>
    <col min="9" max="9" width="14.28125" style="0" customWidth="1"/>
    <col min="10" max="10" width="14.8515625" style="0" customWidth="1"/>
    <col min="11" max="11" width="15.8515625" style="0" customWidth="1"/>
    <col min="13" max="13" width="10.7109375" style="0" hidden="1" customWidth="1"/>
  </cols>
  <sheetData>
    <row r="1" ht="15.75">
      <c r="K1" s="45" t="s">
        <v>23</v>
      </c>
    </row>
    <row r="2" spans="11:12" ht="15.75">
      <c r="K2" s="43" t="s">
        <v>24</v>
      </c>
      <c r="L2" s="44"/>
    </row>
    <row r="3" spans="11:12" ht="15.75">
      <c r="K3" s="43" t="s">
        <v>25</v>
      </c>
      <c r="L3" s="44"/>
    </row>
    <row r="4" ht="12.75">
      <c r="D4" s="8"/>
    </row>
    <row r="5" ht="13.5" thickBot="1"/>
    <row r="6" spans="1:11" ht="21" customHeight="1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8"/>
    </row>
    <row r="7" spans="1:11" ht="49.5" customHeight="1" thickBot="1">
      <c r="A7" s="31" t="s">
        <v>22</v>
      </c>
      <c r="B7" s="32"/>
      <c r="C7" s="32"/>
      <c r="D7" s="32"/>
      <c r="E7" s="32"/>
      <c r="F7" s="32"/>
      <c r="G7" s="32"/>
      <c r="H7" s="32"/>
      <c r="I7" s="32"/>
      <c r="J7" s="32"/>
      <c r="K7" s="33"/>
    </row>
    <row r="8" spans="1:11" ht="13.5" thickBot="1">
      <c r="A8" s="10"/>
      <c r="B8" s="6"/>
      <c r="C8" s="6"/>
      <c r="D8" s="6"/>
      <c r="E8" s="6"/>
      <c r="F8" s="6"/>
      <c r="G8" s="6"/>
      <c r="H8" s="6"/>
      <c r="I8" s="6"/>
      <c r="J8" s="6"/>
      <c r="K8" s="11"/>
    </row>
    <row r="9" spans="1:11" ht="32.25" customHeight="1" thickBot="1">
      <c r="A9" s="40" t="s">
        <v>7</v>
      </c>
      <c r="B9" s="34" t="s">
        <v>12</v>
      </c>
      <c r="C9" s="35"/>
      <c r="D9" s="36"/>
      <c r="E9" s="15"/>
      <c r="F9" s="37" t="s">
        <v>13</v>
      </c>
      <c r="G9" s="38"/>
      <c r="H9" s="38"/>
      <c r="I9" s="38"/>
      <c r="J9" s="38"/>
      <c r="K9" s="39"/>
    </row>
    <row r="10" spans="1:13" ht="40.5" customHeight="1" thickBot="1">
      <c r="A10" s="41"/>
      <c r="B10" s="16" t="s">
        <v>14</v>
      </c>
      <c r="C10" s="17" t="s">
        <v>15</v>
      </c>
      <c r="D10" s="17" t="s">
        <v>5</v>
      </c>
      <c r="E10" s="22"/>
      <c r="F10" s="18" t="s">
        <v>16</v>
      </c>
      <c r="G10" s="18" t="s">
        <v>17</v>
      </c>
      <c r="H10" s="18" t="s">
        <v>18</v>
      </c>
      <c r="I10" s="18" t="s">
        <v>19</v>
      </c>
      <c r="J10" s="18" t="s">
        <v>20</v>
      </c>
      <c r="K10" s="16" t="s">
        <v>6</v>
      </c>
      <c r="M10" s="1" t="s">
        <v>4</v>
      </c>
    </row>
    <row r="11" spans="1:13" ht="36" customHeight="1" thickBot="1">
      <c r="A11" s="42"/>
      <c r="B11" s="19" t="s">
        <v>21</v>
      </c>
      <c r="C11" s="19" t="s">
        <v>21</v>
      </c>
      <c r="D11" s="20" t="s">
        <v>21</v>
      </c>
      <c r="E11" s="21"/>
      <c r="F11" s="19" t="s">
        <v>21</v>
      </c>
      <c r="G11" s="19" t="s">
        <v>21</v>
      </c>
      <c r="H11" s="19" t="s">
        <v>21</v>
      </c>
      <c r="I11" s="19" t="s">
        <v>21</v>
      </c>
      <c r="J11" s="19" t="s">
        <v>21</v>
      </c>
      <c r="K11" s="19" t="s">
        <v>21</v>
      </c>
      <c r="M11" s="2" t="s">
        <v>3</v>
      </c>
    </row>
    <row r="12" spans="1:13" ht="24" customHeight="1" thickBot="1">
      <c r="A12" s="12" t="s">
        <v>1</v>
      </c>
      <c r="B12" s="3"/>
      <c r="C12" s="3"/>
      <c r="D12" s="3">
        <f>SUM(B12:C12)</f>
        <v>0</v>
      </c>
      <c r="E12" s="23"/>
      <c r="F12" s="3"/>
      <c r="G12" s="3"/>
      <c r="H12" s="3"/>
      <c r="I12" s="3"/>
      <c r="J12" s="3">
        <f aca="true" t="shared" si="0" ref="J12:J17">D12-F12-G12-H12-I12</f>
        <v>0</v>
      </c>
      <c r="K12" s="3">
        <f aca="true" t="shared" si="1" ref="K12:K17">F12+G12+H12+I12+J12</f>
        <v>0</v>
      </c>
      <c r="M12" s="3" t="e">
        <f>#REF!</f>
        <v>#REF!</v>
      </c>
    </row>
    <row r="13" spans="1:13" ht="24" customHeight="1" thickBot="1">
      <c r="A13" s="12" t="s">
        <v>0</v>
      </c>
      <c r="B13" s="3"/>
      <c r="C13" s="3">
        <v>9148063</v>
      </c>
      <c r="D13" s="3">
        <f aca="true" t="shared" si="2" ref="D13:D18">SUM(B13:C13)</f>
        <v>9148063</v>
      </c>
      <c r="E13" s="23"/>
      <c r="F13" s="3"/>
      <c r="G13" s="3"/>
      <c r="H13" s="3"/>
      <c r="I13" s="3"/>
      <c r="J13" s="3">
        <f t="shared" si="0"/>
        <v>9148063</v>
      </c>
      <c r="K13" s="3">
        <f t="shared" si="1"/>
        <v>9148063</v>
      </c>
      <c r="M13" s="3" t="e">
        <f>#REF!</f>
        <v>#REF!</v>
      </c>
    </row>
    <row r="14" spans="1:13" ht="24" customHeight="1" thickBot="1">
      <c r="A14" s="12" t="s">
        <v>8</v>
      </c>
      <c r="B14" s="3"/>
      <c r="C14" s="3">
        <f>26644789.86-1260962.64-2412286.42-2412286.42-1260962.63-2412286.42-2412286.41-1+5789487.42+1-5789487.41</f>
        <v>14473718.929999996</v>
      </c>
      <c r="D14" s="3">
        <f t="shared" si="2"/>
        <v>14473718.929999996</v>
      </c>
      <c r="E14" s="23"/>
      <c r="F14" s="3"/>
      <c r="G14" s="3"/>
      <c r="H14" s="3"/>
      <c r="I14" s="3"/>
      <c r="J14" s="3">
        <f t="shared" si="0"/>
        <v>14473718.929999996</v>
      </c>
      <c r="K14" s="3">
        <f t="shared" si="1"/>
        <v>14473718.929999996</v>
      </c>
      <c r="M14" s="3" t="e">
        <f>#REF!</f>
        <v>#REF!</v>
      </c>
    </row>
    <row r="15" spans="1:13" ht="24" customHeight="1" thickBot="1">
      <c r="A15" s="12" t="s">
        <v>9</v>
      </c>
      <c r="B15" s="3"/>
      <c r="C15" s="3"/>
      <c r="D15" s="3">
        <f t="shared" si="2"/>
        <v>0</v>
      </c>
      <c r="E15" s="23"/>
      <c r="F15" s="3"/>
      <c r="G15" s="3"/>
      <c r="H15" s="3"/>
      <c r="I15" s="3"/>
      <c r="J15" s="3">
        <f t="shared" si="0"/>
        <v>0</v>
      </c>
      <c r="K15" s="3">
        <f t="shared" si="1"/>
        <v>0</v>
      </c>
      <c r="M15" s="3" t="e">
        <f>#REF!</f>
        <v>#REF!</v>
      </c>
    </row>
    <row r="16" spans="1:13" ht="24" customHeight="1" thickBot="1">
      <c r="A16" s="12" t="s">
        <v>10</v>
      </c>
      <c r="B16" s="3"/>
      <c r="C16" s="3"/>
      <c r="D16" s="3">
        <f t="shared" si="2"/>
        <v>0</v>
      </c>
      <c r="E16" s="23"/>
      <c r="F16" s="3"/>
      <c r="G16" s="3"/>
      <c r="H16" s="3"/>
      <c r="I16" s="3"/>
      <c r="J16" s="3">
        <f t="shared" si="0"/>
        <v>0</v>
      </c>
      <c r="K16" s="3">
        <f t="shared" si="1"/>
        <v>0</v>
      </c>
      <c r="M16" s="3" t="e">
        <f>#REF!</f>
        <v>#REF!</v>
      </c>
    </row>
    <row r="17" spans="1:13" ht="24" customHeight="1" thickBot="1">
      <c r="A17" s="13" t="s">
        <v>11</v>
      </c>
      <c r="B17" s="3"/>
      <c r="C17" s="3">
        <f>7855100+3159700-8935100+7315000-2500000-1159700-920000+4683000-2500000-2341500</f>
        <v>4656500</v>
      </c>
      <c r="D17" s="3">
        <f t="shared" si="2"/>
        <v>4656500</v>
      </c>
      <c r="E17" s="23"/>
      <c r="F17" s="3"/>
      <c r="G17" s="3"/>
      <c r="H17" s="3"/>
      <c r="I17" s="3"/>
      <c r="J17" s="3">
        <f t="shared" si="0"/>
        <v>4656500</v>
      </c>
      <c r="K17" s="3">
        <f t="shared" si="1"/>
        <v>4656500</v>
      </c>
      <c r="M17" s="3" t="e">
        <f>#REF!</f>
        <v>#REF!</v>
      </c>
    </row>
    <row r="18" spans="1:13" ht="24" customHeight="1" thickBot="1" thickTop="1">
      <c r="A18" s="14" t="s">
        <v>2</v>
      </c>
      <c r="B18" s="25">
        <f>SUM(B12:B17)</f>
        <v>0</v>
      </c>
      <c r="C18" s="25">
        <f>SUM(C12:C17)</f>
        <v>28278281.929999996</v>
      </c>
      <c r="D18" s="3">
        <f t="shared" si="2"/>
        <v>28278281.929999996</v>
      </c>
      <c r="E18" s="24"/>
      <c r="F18" s="25">
        <f aca="true" t="shared" si="3" ref="F18:K18">SUM(F12:F17)</f>
        <v>0</v>
      </c>
      <c r="G18" s="25">
        <f t="shared" si="3"/>
        <v>0</v>
      </c>
      <c r="H18" s="25">
        <f t="shared" si="3"/>
        <v>0</v>
      </c>
      <c r="I18" s="25">
        <f t="shared" si="3"/>
        <v>0</v>
      </c>
      <c r="J18" s="25">
        <f t="shared" si="3"/>
        <v>28278281.929999996</v>
      </c>
      <c r="K18" s="25">
        <f t="shared" si="3"/>
        <v>28278281.929999996</v>
      </c>
      <c r="M18" s="4" t="e">
        <f>SUM(M12:M17)</f>
        <v>#REF!</v>
      </c>
    </row>
    <row r="19" ht="28.5" customHeight="1">
      <c r="F19" s="9"/>
    </row>
    <row r="20" spans="10:11" s="5" customFormat="1" ht="19.5" customHeight="1">
      <c r="J20" s="29"/>
      <c r="K20" s="30"/>
    </row>
    <row r="22" spans="6:8" ht="13.5" hidden="1" thickBot="1">
      <c r="F22" s="3">
        <v>31150012</v>
      </c>
      <c r="G22" s="3">
        <v>1006383</v>
      </c>
      <c r="H22" s="3">
        <v>20264334</v>
      </c>
    </row>
    <row r="23" spans="6:8" ht="13.5" hidden="1" thickBot="1">
      <c r="F23" s="7">
        <f>F22-SUM(F12:F17)</f>
        <v>31150012</v>
      </c>
      <c r="G23" s="7">
        <f>G22-SUM(G12:G17)</f>
        <v>1006383</v>
      </c>
      <c r="H23" s="7">
        <f>H22-SUM(H12:H17)</f>
        <v>20264334</v>
      </c>
    </row>
  </sheetData>
  <mergeCells count="6">
    <mergeCell ref="A6:K6"/>
    <mergeCell ref="J20:K20"/>
    <mergeCell ref="A7:K7"/>
    <mergeCell ref="B9:D9"/>
    <mergeCell ref="F9:K9"/>
    <mergeCell ref="A9:A11"/>
  </mergeCells>
  <printOptions horizontalCentered="1"/>
  <pageMargins left="0.2" right="0.19" top="1.46" bottom="1" header="0.5" footer="0.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I - p2 - Statuts des contributions et deboursements</dc:title>
  <dc:subject/>
  <dc:creator>UNON</dc:creator>
  <cp:keywords/>
  <dc:description/>
  <cp:lastModifiedBy>Houda</cp:lastModifiedBy>
  <cp:lastPrinted>2008-11-11T00:20:13Z</cp:lastPrinted>
  <dcterms:created xsi:type="dcterms:W3CDTF">2001-11-08T07:29:23Z</dcterms:created>
  <dcterms:modified xsi:type="dcterms:W3CDTF">2009-04-03T15:27:07Z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1358964310</vt:i4>
  </property>
  <property fmtid="{D5CDD505-2E9C-101B-9397-08002B2CF9AE}" pid="3" name="_EmailSubject">
    <vt:lpwstr>follow up to decision 45/53 (i) Promissory notes ledger </vt:lpwstr>
  </property>
  <property fmtid="{D5CDD505-2E9C-101B-9397-08002B2CF9AE}" pid="4" name="_AuthorEmail">
    <vt:lpwstr>bouthena.bendahmane@mail.unmfs.org</vt:lpwstr>
  </property>
  <property fmtid="{D5CDD505-2E9C-101B-9397-08002B2CF9AE}" pid="5" name="_AuthorEmailDisplayName">
    <vt:lpwstr>Bouthena Bendahmane</vt:lpwstr>
  </property>
  <property fmtid="{D5CDD505-2E9C-101B-9397-08002B2CF9AE}" pid="6" name="_PreviousAdHocReviewCycleID">
    <vt:i4>-257024619</vt:i4>
  </property>
  <property fmtid="{D5CDD505-2E9C-101B-9397-08002B2CF9AE}" pid="7" name="_ReviewingToolsShownOnce">
    <vt:lpwstr/>
  </property>
  <property fmtid="{D5CDD505-2E9C-101B-9397-08002B2CF9AE}" pid="8" name="Document Number">
    <vt:lpwstr>UNEP/OzL.Pro/ExCom/57/L.1</vt:lpwstr>
  </property>
  <property fmtid="{D5CDD505-2E9C-101B-9397-08002B2CF9AE}" pid="9" name="Language">
    <vt:lpwstr>Spanish</vt:lpwstr>
  </property>
  <property fmtid="{D5CDD505-2E9C-101B-9397-08002B2CF9AE}" pid="10" name="SortNumber">
    <vt:lpwstr>3.00000000000000</vt:lpwstr>
  </property>
</Properties>
</file>