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72" windowWidth="16608" windowHeight="9432"/>
  </bookViews>
  <sheets>
    <sheet name="2012-2014 BP" sheetId="1" r:id="rId1"/>
  </sheets>
  <calcPr calcId="125725" calcMode="manual" calcCompleted="0" calcOnSave="0"/>
</workbook>
</file>

<file path=xl/calcChain.xml><?xml version="1.0" encoding="utf-8"?>
<calcChain xmlns="http://schemas.openxmlformats.org/spreadsheetml/2006/main">
  <c r="AL565" i="1"/>
  <c r="AL548"/>
  <c r="AL530"/>
  <c r="AL526"/>
  <c r="AL503"/>
  <c r="AL493"/>
  <c r="AL482"/>
  <c r="AL480"/>
  <c r="AL462"/>
  <c r="AL421"/>
  <c r="AH397"/>
  <c r="AL385"/>
  <c r="AL345"/>
  <c r="AL341"/>
  <c r="AL310"/>
  <c r="AL293"/>
  <c r="AL291"/>
  <c r="AL267"/>
  <c r="AL251"/>
  <c r="AL250"/>
  <c r="AL150"/>
  <c r="Q130"/>
  <c r="AL120"/>
  <c r="AL118"/>
  <c r="AL62"/>
  <c r="AL60"/>
  <c r="AL59"/>
  <c r="AL40"/>
  <c r="AL38"/>
  <c r="AL11"/>
</calcChain>
</file>

<file path=xl/sharedStrings.xml><?xml version="1.0" encoding="utf-8"?>
<sst xmlns="http://schemas.openxmlformats.org/spreadsheetml/2006/main" count="6478" uniqueCount="719">
  <si>
    <t>Country</t>
  </si>
  <si>
    <t>Agency</t>
  </si>
  <si>
    <t>MLF Type</t>
  </si>
  <si>
    <t>Sector and Subsector</t>
  </si>
  <si>
    <t>Title</t>
  </si>
  <si>
    <t>Value ($000) in 2012</t>
  </si>
  <si>
    <t>ODP in 2012</t>
  </si>
  <si>
    <t>Value ($000) in 2013</t>
  </si>
  <si>
    <t>ODP in 2013</t>
  </si>
  <si>
    <t>Value ($000) 2014</t>
  </si>
  <si>
    <t>ODP 2014</t>
  </si>
  <si>
    <t>Value ($000) 2015</t>
  </si>
  <si>
    <t>ODP 2015</t>
  </si>
  <si>
    <t>Value ($000) 2016</t>
  </si>
  <si>
    <t>ODP 2016</t>
  </si>
  <si>
    <t>Value ($000) 2017</t>
  </si>
  <si>
    <t>ODP 2017</t>
  </si>
  <si>
    <t>Value ($000) 2018</t>
  </si>
  <si>
    <t>ODP 2018</t>
  </si>
  <si>
    <t>Value ($000) 2019</t>
  </si>
  <si>
    <t>ODP 2019</t>
  </si>
  <si>
    <t>Value ($000) 2020</t>
  </si>
  <si>
    <t>ODP 2020</t>
  </si>
  <si>
    <t>Value ($000) After 2020</t>
  </si>
  <si>
    <t>ODP After 2020</t>
  </si>
  <si>
    <t>A-Appr. P-Plan'd</t>
  </si>
  <si>
    <t>I-Indiv M-MY</t>
  </si>
  <si>
    <t>Reason for exceeding 35% of baseline</t>
  </si>
  <si>
    <t>Basis for Starting Point</t>
  </si>
  <si>
    <t>Starting Point</t>
  </si>
  <si>
    <t xml:space="preserve">Level of Climate Benefits </t>
  </si>
  <si>
    <t>Replacement technology</t>
  </si>
  <si>
    <t>Technology selected for calculation</t>
  </si>
  <si>
    <t>Replacement ratio
%</t>
  </si>
  <si>
    <t>Phase-in
[mt]</t>
  </si>
  <si>
    <t>Remark</t>
  </si>
  <si>
    <t>Afghanistan</t>
  </si>
  <si>
    <t>LVC</t>
  </si>
  <si>
    <t>Germany</t>
  </si>
  <si>
    <t>Non-LVC</t>
  </si>
  <si>
    <t>INV</t>
  </si>
  <si>
    <t>HCFC-22</t>
  </si>
  <si>
    <t>HCFC</t>
  </si>
  <si>
    <t>Refrigeration Servicing Sector</t>
  </si>
  <si>
    <t>HCFC Phase-Out Management Plan</t>
  </si>
  <si>
    <t>A</t>
  </si>
  <si>
    <t>M</t>
  </si>
  <si>
    <t>UNEP</t>
  </si>
  <si>
    <t>PHA</t>
  </si>
  <si>
    <t>HCFC Phase-out Management Plan (implementation)</t>
  </si>
  <si>
    <t>Afghanistan HPMP implementation</t>
  </si>
  <si>
    <t>Estimated 2010 at 8 per cent growth</t>
  </si>
  <si>
    <t>With GIZ (UNEP=lead IA)</t>
  </si>
  <si>
    <t>INS</t>
  </si>
  <si>
    <t>SEV</t>
  </si>
  <si>
    <t>Institutional Strengthening</t>
  </si>
  <si>
    <t>Afghanistan IS renewal</t>
  </si>
  <si>
    <t>P</t>
  </si>
  <si>
    <t>I</t>
  </si>
  <si>
    <t>Albania</t>
  </si>
  <si>
    <t>Albania HPMP implementation</t>
  </si>
  <si>
    <t>With UNIDO (UNEP = coop IA)</t>
  </si>
  <si>
    <t>UNIDO</t>
  </si>
  <si>
    <t>Ref-Servicing</t>
  </si>
  <si>
    <t>HPMP - Stage I</t>
  </si>
  <si>
    <t>Albania IS renewal</t>
  </si>
  <si>
    <t>Algeria</t>
  </si>
  <si>
    <t>DEM</t>
  </si>
  <si>
    <t>Disposal</t>
  </si>
  <si>
    <t>DESTRUCTION</t>
  </si>
  <si>
    <t>ODS destruction demonstration project</t>
  </si>
  <si>
    <t>N/A</t>
  </si>
  <si>
    <t>The project will be implemented together with Italy</t>
  </si>
  <si>
    <t>HCFC-141b</t>
  </si>
  <si>
    <t>REF-Servicing</t>
  </si>
  <si>
    <t>HPMP, flushing</t>
  </si>
  <si>
    <t>Baseline</t>
  </si>
  <si>
    <t>Country submitted revised baseline amounting to 62 ODP tonnes</t>
  </si>
  <si>
    <t>REF-Air conditioning</t>
  </si>
  <si>
    <t>HPMP, AC component</t>
  </si>
  <si>
    <t>R-32</t>
  </si>
  <si>
    <t>HPMP, servicing</t>
  </si>
  <si>
    <t>Algeria IS renewal</t>
  </si>
  <si>
    <t>Angola</t>
  </si>
  <si>
    <t>UNDP</t>
  </si>
  <si>
    <t>HPMP</t>
  </si>
  <si>
    <t xml:space="preserve">Baseline </t>
  </si>
  <si>
    <t>UNDP Lead</t>
  </si>
  <si>
    <t>PRP</t>
  </si>
  <si>
    <t>Stage II HPMP Preparation</t>
  </si>
  <si>
    <t>NA</t>
  </si>
  <si>
    <t>Angola IS renewal</t>
  </si>
  <si>
    <t>Antigua and Barbuda</t>
  </si>
  <si>
    <t>Antigua and Barbuda HPMP implementation</t>
  </si>
  <si>
    <t>Antigua &amp; Barbuda IS renewal</t>
  </si>
  <si>
    <t>Argentina</t>
  </si>
  <si>
    <t>IBRD</t>
  </si>
  <si>
    <t>FOA</t>
  </si>
  <si>
    <t>Foam Sector Phaseout Plan</t>
  </si>
  <si>
    <t>tbd</t>
  </si>
  <si>
    <t>To be submitted for the consideration of the Executive Committee at its 67th Meeting.</t>
  </si>
  <si>
    <t>FOA-Rigid PU</t>
  </si>
  <si>
    <t>HCFC Phase-out at MABE</t>
  </si>
  <si>
    <t>HC</t>
  </si>
  <si>
    <t>PRP for Foam Phaseout Plan (Stage II)</t>
  </si>
  <si>
    <t>PRO HCFC</t>
  </si>
  <si>
    <t>PRO HCFC-22</t>
  </si>
  <si>
    <t>PRO</t>
  </si>
  <si>
    <t>HCFC Gradual Production Phaseout</t>
  </si>
  <si>
    <t>n/a</t>
  </si>
  <si>
    <t>The figures indicated for Argentina production are very indicative at this point, and subject to ExCom decision on swing plants.  The estimated funding, which corresponds to a portion of the 10% reduction is an estimate of the profit loss during the planning period. The remaining costs covering the remaining life of the production facilities would be presented in the WB business plans of subsequent years. Conservative impact projection is determined on the basis that 100% of R-22 will be replaced by R-410A.</t>
  </si>
  <si>
    <t xml:space="preserve">PRP for HCFC Gradual Production Phaseout </t>
  </si>
  <si>
    <t>Necessary to cover Gov't and stakeholder consultation as well as engagement of technical experts to conduct the HCFC production audit and finance specialists to review the company books.</t>
  </si>
  <si>
    <t>HCFC-22/HCFC-142b</t>
  </si>
  <si>
    <t>FOA-XPS</t>
  </si>
  <si>
    <t>HCFC Phase-out as Celpack</t>
  </si>
  <si>
    <t>Several Ozone unit support</t>
  </si>
  <si>
    <t>Armenia</t>
  </si>
  <si>
    <t>HC: 100%</t>
  </si>
  <si>
    <t>Armenia HPMP implementation</t>
  </si>
  <si>
    <t>With UNDP</t>
  </si>
  <si>
    <t>Institutional strengthening</t>
  </si>
  <si>
    <t>Bahamas</t>
  </si>
  <si>
    <t>Bahamas HPMP implementation</t>
  </si>
  <si>
    <t>With UNIDO</t>
  </si>
  <si>
    <t>Bahamas IS renewal</t>
  </si>
  <si>
    <t>Bahrain</t>
  </si>
  <si>
    <t>HCFC Phase-out Management Plan (preparation Stage-II)</t>
  </si>
  <si>
    <t>Bahrain HPMP preparation</t>
  </si>
  <si>
    <t>FOA-Rigid PU foam</t>
  </si>
  <si>
    <t>HPMP, PU Foam component</t>
  </si>
  <si>
    <t>Hydrocarbon technology or methyl formate</t>
  </si>
  <si>
    <t>Bahrain HPMP implementation</t>
  </si>
  <si>
    <t>Estimated 2010 at higher than 8 per cent growth</t>
  </si>
  <si>
    <t>Ref - Servicing</t>
  </si>
  <si>
    <t>HC and HFC-140A</t>
  </si>
  <si>
    <t>HPMP incl. Air Conditioning (1 company)</t>
  </si>
  <si>
    <t>HFC-410A</t>
  </si>
  <si>
    <t>Bahrain IS renewal</t>
  </si>
  <si>
    <t>Bangladesh</t>
  </si>
  <si>
    <t>Bangladesh HPMP Implementation</t>
  </si>
  <si>
    <t>Barbados</t>
  </si>
  <si>
    <t>Barbados HPMP implementation</t>
  </si>
  <si>
    <t>Barbados IS renewal</t>
  </si>
  <si>
    <t>Belize</t>
  </si>
  <si>
    <t>Accelerated phaseout</t>
  </si>
  <si>
    <t>Servicing</t>
  </si>
  <si>
    <t>UNEP Lead</t>
  </si>
  <si>
    <t>Belize HPMP implementation</t>
  </si>
  <si>
    <t>Belize IS renewal</t>
  </si>
  <si>
    <t>Benin</t>
  </si>
  <si>
    <t>Benin HPMP implementation</t>
  </si>
  <si>
    <t>TBC</t>
  </si>
  <si>
    <t>Benin IS renewal</t>
  </si>
  <si>
    <t>Bhutan</t>
  </si>
  <si>
    <t xml:space="preserve">Servicing : Baseline (est) =  0.31 ODP tons  :  60% of reduction for 2015 :   0.02 ODP tons </t>
  </si>
  <si>
    <t>Bhutan HPMP implementation</t>
  </si>
  <si>
    <t>Comitted to Accelerated Total Phase-out by 2025</t>
  </si>
  <si>
    <t>Bhutan  IS renewal</t>
  </si>
  <si>
    <t>Bolivia</t>
  </si>
  <si>
    <t>Sector Plans Foams</t>
  </si>
  <si>
    <t>HC, MEF, HFOs, Methylal: 100%</t>
  </si>
  <si>
    <t>TBD</t>
  </si>
  <si>
    <t>Germany Lead.  Potential foam projects that use preblended polyols. Potential foam projects that use preblended polyols. This request falls under decision 61/47 and 63/15, that allows the countries to submit them when a feasible technology is available.</t>
  </si>
  <si>
    <t>Bolivia IS renewal</t>
  </si>
  <si>
    <t>Bosnia and Herzegovina</t>
  </si>
  <si>
    <t>REF-Commercial refrigeration</t>
  </si>
  <si>
    <t>HPMP, Umbrella Project for 6 SMEs</t>
  </si>
  <si>
    <t>MF</t>
  </si>
  <si>
    <t>HPMP, service sector</t>
  </si>
  <si>
    <t>HFC-134a/HFC blends</t>
  </si>
  <si>
    <t>HFC-134a</t>
  </si>
  <si>
    <t>Botswana</t>
  </si>
  <si>
    <t>Botswana IS renewal</t>
  </si>
  <si>
    <t>Brazil</t>
  </si>
  <si>
    <t>Demo on ODS Banks Mgt and Destruction</t>
  </si>
  <si>
    <t>Brunei Darussalam</t>
  </si>
  <si>
    <t>Investment proj./Sector Plans (Servicing Sector)</t>
  </si>
  <si>
    <t>Brunei Darussalam HPMP implementation</t>
  </si>
  <si>
    <t>Brunei Darussalam IS renewal</t>
  </si>
  <si>
    <t>Burkina Faso</t>
  </si>
  <si>
    <t>Burkina Faso HPMP implementation</t>
  </si>
  <si>
    <t>UNEP lead</t>
  </si>
  <si>
    <t>Burkina Faso IS renewal</t>
  </si>
  <si>
    <t>Burundi</t>
  </si>
  <si>
    <t>Burundi HPMP implementation</t>
  </si>
  <si>
    <t xml:space="preserve">With UNIDO </t>
  </si>
  <si>
    <t>Burundi IS renewal</t>
  </si>
  <si>
    <t>Cambodia</t>
  </si>
  <si>
    <t xml:space="preserve">Servicing : Baseline (est) = 13.8 ODP tons  :  60% of reduction for 2015 :  0.83 ODP tons </t>
  </si>
  <si>
    <t>Cambodia HPMP implementation</t>
  </si>
  <si>
    <t>Cambodia IS renewal</t>
  </si>
  <si>
    <t>Cameroon</t>
  </si>
  <si>
    <t>Starting point contains pre-plended p</t>
  </si>
  <si>
    <t xml:space="preserve">Preparation of Stage II HPMP </t>
  </si>
  <si>
    <t>Cameroon IS renewal</t>
  </si>
  <si>
    <t>Cape Verde</t>
  </si>
  <si>
    <t>Cape Verde HPMP implementation</t>
  </si>
  <si>
    <t>Cape Verde IS renewal</t>
  </si>
  <si>
    <t>Central African Republic</t>
  </si>
  <si>
    <t>Central African Republic HPMP implementation</t>
  </si>
  <si>
    <t>Central African Republic IS renewal</t>
  </si>
  <si>
    <t>Chad</t>
  </si>
  <si>
    <t>Chad HPMP implementation</t>
  </si>
  <si>
    <t>Chad to change its 2010 data</t>
  </si>
  <si>
    <t>Chad IS renewal</t>
  </si>
  <si>
    <t>Chile</t>
  </si>
  <si>
    <t>HCFC Phase-out Management Plan (preparation)</t>
  </si>
  <si>
    <t>Chile HPMP preparation (Stage II)</t>
  </si>
  <si>
    <t>MBR</t>
  </si>
  <si>
    <t>MBr</t>
  </si>
  <si>
    <t>National phase-out of methyl bromide, terminal project (second tranche)</t>
  </si>
  <si>
    <t>Chile HPMP implementation</t>
  </si>
  <si>
    <t>China</t>
  </si>
  <si>
    <t>Japan</t>
  </si>
  <si>
    <t>DEST</t>
  </si>
  <si>
    <t>This is the demonstration project of ODS(CFC) destruction from electric appliances. UNIDO will implement the project and Japan will cooperate with UNIDO about introduction of equipment (included in UNIDO BP)</t>
  </si>
  <si>
    <t>additional USD 900,000 plus ASC is included in Japan's BP</t>
  </si>
  <si>
    <t>PRP for HCFC Gradual Production Phaseout (Stage II)</t>
  </si>
  <si>
    <t xml:space="preserve">FOA-Rigid PU </t>
  </si>
  <si>
    <t>Foam Phaseout Plan</t>
  </si>
  <si>
    <t>Values include approved funding + 7.5% support costs</t>
  </si>
  <si>
    <t>PRO HCFC-141b</t>
  </si>
  <si>
    <t>The figures for China production, as with Argentina and India, correspond to a portion of the 10% reduction and are estimates of the profit loss during the planning period. The remaining costs covering the remaining life of the production facilities would be presented in the WB business plans of subsequent years. Conservative impact projection is determined on the basis that 100% of R-22 will be replaced by R- 410A.  HC will replace HCFC-141b and HCFC-142b.</t>
  </si>
  <si>
    <t>Investment proj./Sector Plans (Solvents Sector Plan)</t>
  </si>
  <si>
    <t>100% hydrocarbon</t>
  </si>
  <si>
    <t>Manufacturing -XPS</t>
  </si>
  <si>
    <t>HCFC-142b</t>
  </si>
  <si>
    <t>PRO HCFC-142b</t>
  </si>
  <si>
    <t>Investment proj./Sector Plans (ICR Sector Plan)</t>
  </si>
  <si>
    <t>40% R-410A; 45% R-32; 12% R-134a; 3% Ammonia-CO2</t>
  </si>
  <si>
    <t>HCFC Phase-out Management Plan (servicing sector, including enabling)</t>
  </si>
  <si>
    <t>China HPMP implementation</t>
  </si>
  <si>
    <t>With Japan</t>
  </si>
  <si>
    <t>Stage 2- HCFC Phase-out Management Plan (servicing sector, including enabling)</t>
  </si>
  <si>
    <t>China HPMP preparation</t>
  </si>
  <si>
    <t>REF-Air Conditioning</t>
  </si>
  <si>
    <t>HCFC Phase Out Plan</t>
  </si>
  <si>
    <t>HFC-410A/R290</t>
  </si>
  <si>
    <t>R290</t>
  </si>
  <si>
    <t>Manufacturing -RAC</t>
  </si>
  <si>
    <t>XPS foam</t>
  </si>
  <si>
    <t>CO2/HC</t>
  </si>
  <si>
    <t>CO2</t>
  </si>
  <si>
    <t>Sector Phase-out Plan</t>
  </si>
  <si>
    <t>PRO MBR</t>
  </si>
  <si>
    <t>Production-MBr</t>
  </si>
  <si>
    <t>Fumigants, Production Phase-out plan</t>
  </si>
  <si>
    <t xml:space="preserve">HCFC Phase Out Plan - Servicing Sector including Enabling </t>
  </si>
  <si>
    <t>Colombia</t>
  </si>
  <si>
    <t>Colombia HPMP implementation</t>
  </si>
  <si>
    <t>HCFC-22/HCFC-141b</t>
  </si>
  <si>
    <t>65% HC; 35% Servicing</t>
  </si>
  <si>
    <t>Comoros</t>
  </si>
  <si>
    <t>Comoros HPMP implementation</t>
  </si>
  <si>
    <t>Comoros IS renewal</t>
  </si>
  <si>
    <t>Congo</t>
  </si>
  <si>
    <t>Congo Brazzaville HPMP implementation</t>
  </si>
  <si>
    <t>Congo Brazzaville IS renewal</t>
  </si>
  <si>
    <t>Cook Islands</t>
  </si>
  <si>
    <t>Cook Islands (PIC) HPMP Implementation</t>
  </si>
  <si>
    <t>Cook Islands  IS renewal</t>
  </si>
  <si>
    <t>Costa Rica</t>
  </si>
  <si>
    <t>HCFC-INV: REF manuf. Sector</t>
  </si>
  <si>
    <t>Potential foam projects that use preblended polyols. This request falls under decision 61/47 and 63/15, that allows the countries to submit them when a feasible technology is available.</t>
  </si>
  <si>
    <t>80% HC; 20% Servicing</t>
  </si>
  <si>
    <t>Cote d'Ivoire</t>
  </si>
  <si>
    <t>Côte d'Ivoire HPMP implementation</t>
  </si>
  <si>
    <t>UNEP lead agency</t>
  </si>
  <si>
    <t>Côte d'Ivoire IS renewal</t>
  </si>
  <si>
    <t>Croatia</t>
  </si>
  <si>
    <t>Ref-Servicing and FOA</t>
  </si>
  <si>
    <t>HPMP - Total, incl. FOA investment</t>
  </si>
  <si>
    <t>Complete phase-out; Funding redistribution is requested at the 66th ExCom;
Climate Impact as per HPMP</t>
  </si>
  <si>
    <t>Croatia IS renewal</t>
  </si>
  <si>
    <t>Cuba</t>
  </si>
  <si>
    <t>Democratic People's Republic of Korea</t>
  </si>
  <si>
    <t xml:space="preserve">Stage 2 - HCFC Phase-out Management Plan (preparation) </t>
  </si>
  <si>
    <t>Korea, DPR HPMP implementation</t>
  </si>
  <si>
    <t>Metyl Formate, Supercritical CO2+ water</t>
  </si>
  <si>
    <t>Production</t>
  </si>
  <si>
    <t>Production sector</t>
  </si>
  <si>
    <t>UNEP coop.</t>
  </si>
  <si>
    <t>Korea DPR IS renewal</t>
  </si>
  <si>
    <t>Democratic Republic of the Congo</t>
  </si>
  <si>
    <t>DR Congo HPMP implementation</t>
  </si>
  <si>
    <t>DR Congo HPMP preparation</t>
  </si>
  <si>
    <t>Congo DR IS renewal</t>
  </si>
  <si>
    <t>Djibouti</t>
  </si>
  <si>
    <t>Djibouti HPMP implementation</t>
  </si>
  <si>
    <t>Djibouti IS renewal</t>
  </si>
  <si>
    <t>Dominica</t>
  </si>
  <si>
    <t>Dominica HPMP implementation</t>
  </si>
  <si>
    <t>Dominica IS renewal</t>
  </si>
  <si>
    <t>Dominican Republic</t>
  </si>
  <si>
    <t>50% HC, Methylal and 50% Servicing</t>
  </si>
  <si>
    <t>Dominican Republic HPMP implementation</t>
  </si>
  <si>
    <t>Dominican Republic IS renewal</t>
  </si>
  <si>
    <t>Ecuador</t>
  </si>
  <si>
    <t>Ecuador HPMP implementation</t>
  </si>
  <si>
    <t>HPMP - Stage I, incl. FOA investment</t>
  </si>
  <si>
    <t>Ecuador  IS renewal</t>
  </si>
  <si>
    <t>Egypt</t>
  </si>
  <si>
    <t>HC and MF: 100%</t>
  </si>
  <si>
    <t>UNIDO Lead</t>
  </si>
  <si>
    <t xml:space="preserve">Manufacturing - Ref </t>
  </si>
  <si>
    <t>UNDP coop.</t>
  </si>
  <si>
    <t>El Salvador</t>
  </si>
  <si>
    <t>El Salvador HPMP implementation and ISR</t>
  </si>
  <si>
    <t>With UNDP. Includes the IS funding.</t>
  </si>
  <si>
    <t>60% HC and 40% Servicing</t>
  </si>
  <si>
    <t>Equatorial Guinea</t>
  </si>
  <si>
    <t>Equatorial Guinea HPMP implementation</t>
  </si>
  <si>
    <t>Equatorial Guinea IS</t>
  </si>
  <si>
    <t>Eritrea</t>
  </si>
  <si>
    <t>Eritrea HPMP implementation</t>
  </si>
  <si>
    <t>Eritrea IS renewal</t>
  </si>
  <si>
    <t>Ethiopia</t>
  </si>
  <si>
    <t>Ethiopia HPMP implementation</t>
  </si>
  <si>
    <t>TAS</t>
  </si>
  <si>
    <t>Fumigants</t>
  </si>
  <si>
    <t>Solarization, IPM, substrate</t>
  </si>
  <si>
    <t>Ethiopia IS renewal</t>
  </si>
  <si>
    <t>Fiji</t>
  </si>
  <si>
    <t xml:space="preserve">Servicing : Baseline (est) =  7.98 ODP tons  :  60% of reduction for 2015 : 0.48 ODP tons  </t>
  </si>
  <si>
    <t>Fiji HPMP implementation</t>
  </si>
  <si>
    <t>Fiji IS renewal</t>
  </si>
  <si>
    <t>Gabon</t>
  </si>
  <si>
    <t>Gabon HPMP implementation</t>
  </si>
  <si>
    <t>Gabon IS renewal</t>
  </si>
  <si>
    <t>Gambia</t>
  </si>
  <si>
    <t>Gambia HPMP implementation</t>
  </si>
  <si>
    <t>Gambia IS renewal</t>
  </si>
  <si>
    <t>Georgia</t>
  </si>
  <si>
    <t>Servicing and for solvents Tri/perchloroetylene: 100%</t>
  </si>
  <si>
    <t xml:space="preserve">UNDP Lead </t>
  </si>
  <si>
    <t>Ghana</t>
  </si>
  <si>
    <t>Italy</t>
  </si>
  <si>
    <t>Global</t>
  </si>
  <si>
    <t>Technical Assistance/support</t>
  </si>
  <si>
    <t>Development of a ‘Guide for sustainable refrigerated facilities and systems’,</t>
  </si>
  <si>
    <t>Core Unit Support (2012)</t>
  </si>
  <si>
    <t>Core Unit Funding</t>
  </si>
  <si>
    <t>Agency Core Unit Costs</t>
  </si>
  <si>
    <t>Technical assistance / support</t>
  </si>
  <si>
    <t>Global CAP 2013 work programme</t>
  </si>
  <si>
    <t>Global CAP 2014 work programme</t>
  </si>
  <si>
    <t>Global CAP 2015 work programme</t>
  </si>
  <si>
    <t>Grenada</t>
  </si>
  <si>
    <t>Grenada HPMP implementation</t>
  </si>
  <si>
    <t>Grenada IS renewal</t>
  </si>
  <si>
    <t>Guatemala</t>
  </si>
  <si>
    <t>Guatemala HPMP implementation</t>
  </si>
  <si>
    <t>Fumigants Phase-out Plan - 2nd Phase</t>
  </si>
  <si>
    <t>Guatemala IS renewal</t>
  </si>
  <si>
    <t>Guinea</t>
  </si>
  <si>
    <t>Guinea Conakry HPMP implementation</t>
  </si>
  <si>
    <t>Guinea IS renewal</t>
  </si>
  <si>
    <t>Guinea-Bissau</t>
  </si>
  <si>
    <t>Guinea Bissau HPMP implementation</t>
  </si>
  <si>
    <t>Guinea Bissau IS renewal</t>
  </si>
  <si>
    <t>Guyana</t>
  </si>
  <si>
    <t>Guyana HPMP implementation</t>
  </si>
  <si>
    <t>Guyana HPMP preparation</t>
  </si>
  <si>
    <t>Guyana IS renewal</t>
  </si>
  <si>
    <t>Haiti</t>
  </si>
  <si>
    <t>Haiti HPMP implementation</t>
  </si>
  <si>
    <t>Haiti IS renewal</t>
  </si>
  <si>
    <t>Honduras</t>
  </si>
  <si>
    <t>Honduras HPMP implementation</t>
  </si>
  <si>
    <t>Honduras IS renewal</t>
  </si>
  <si>
    <t>India</t>
  </si>
  <si>
    <t>PRO CFC</t>
  </si>
  <si>
    <t>Accelerated CFC production phase-out (tranche 2)</t>
  </si>
  <si>
    <t>Demo: ODS Bank Management/Destruction</t>
  </si>
  <si>
    <t>Stage-2 HCFC Phase-out Management Plan (preparation)</t>
  </si>
  <si>
    <t>India HPMP preparation (Enabling Component)</t>
  </si>
  <si>
    <t>India HPMP implementation (Enabling Component)</t>
  </si>
  <si>
    <t>The government of India are preparing the HPMP including conversion of PU spray using HCFC141b. On the basis of HPMP, Japan will submit the investment project which aims at conversion of cleaning machine using HCFC141b in 2011/2012 under the cooperation with UNDP as exective agency.</t>
  </si>
  <si>
    <t>Investment proj./Sector Plans (Foams Sector Plan)</t>
  </si>
  <si>
    <t>75% hydrocarbon; 25% HFC-245fa</t>
  </si>
  <si>
    <t>Phase-out of HCFC-141b in the transportation refrigeration</t>
  </si>
  <si>
    <t>UNDP lead</t>
  </si>
  <si>
    <t>The government of India are preparing the HPMP including conversion of XPS using HCFC142b and/or HCFC22. On the basis of HPMP, Japan will submit the investment project in 2011/2012 under the cooperation with UNDP as exective agency.</t>
  </si>
  <si>
    <t>The figures indicated for India production are very indicative at this point, and subject to ExCom decision on swing plants.  See comments above for Argentina HCFC Gradual Production Phaseout.</t>
  </si>
  <si>
    <t xml:space="preserve">PRP for Production phaseout project </t>
  </si>
  <si>
    <t>PRP for Production phaseout project (Stage II)</t>
  </si>
  <si>
    <t>Phase-out of HCFC-22 in the transportation refrigeration</t>
  </si>
  <si>
    <t>CO2 or 404A</t>
  </si>
  <si>
    <t>Refrigeration -  Transportation refrigeration and AC</t>
  </si>
  <si>
    <t>HCFC production sector - TA component (Implementation - 2010 to 2015)</t>
  </si>
  <si>
    <t>India HCFC production sector phaseout - TA component
(Implementation)</t>
  </si>
  <si>
    <t>With World Bank</t>
  </si>
  <si>
    <t>HCFC production sector - TA component (Preparation)</t>
  </si>
  <si>
    <t>India HCFC production sector phaseout - TA component
(Preparation)</t>
  </si>
  <si>
    <t>Indonesia</t>
  </si>
  <si>
    <t>HCFC Foam Sector Plan</t>
  </si>
  <si>
    <t>Reduced 245fa formulation/HC</t>
  </si>
  <si>
    <t>HCFC Foam Sector Plan (Stage II)</t>
  </si>
  <si>
    <t>10% R-410A; 90% R-32; 100% Hydrocarbon</t>
  </si>
  <si>
    <t>Manufacturing - PU Foam</t>
  </si>
  <si>
    <t>Iran (Islamic Republic of)</t>
  </si>
  <si>
    <t>Stage 2 - HCFC Phase-out Management Plan (preparation)</t>
  </si>
  <si>
    <t>Iran HPMP preparation (Enabling Component)</t>
  </si>
  <si>
    <t>100% R-410A</t>
  </si>
  <si>
    <t>Iraq</t>
  </si>
  <si>
    <t>Iraq HPMP implementation</t>
  </si>
  <si>
    <t>Iraq HPMP preparation</t>
  </si>
  <si>
    <t>Iraq IS</t>
  </si>
  <si>
    <t>Jamaica</t>
  </si>
  <si>
    <t xml:space="preserve">Jamaica HPMP implementation </t>
  </si>
  <si>
    <t>with UNDP</t>
  </si>
  <si>
    <t>Jamaica IS renewal</t>
  </si>
  <si>
    <t>Jordan</t>
  </si>
  <si>
    <t>REF/A-C</t>
  </si>
  <si>
    <t>Air-conditioning Sector Plan</t>
  </si>
  <si>
    <t>REF/Comm REF</t>
  </si>
  <si>
    <t>PRP Commercial Refrigeration Sector Plan project (Stage II)</t>
  </si>
  <si>
    <t>World Bank coop.</t>
  </si>
  <si>
    <t>Renewal of Institutional Strengthening</t>
  </si>
  <si>
    <t>Kenya</t>
  </si>
  <si>
    <t xml:space="preserve">* </t>
  </si>
  <si>
    <t xml:space="preserve">Kenya HPMP implementation </t>
  </si>
  <si>
    <t>With Germany</t>
  </si>
  <si>
    <t>Kenya IS renewal</t>
  </si>
  <si>
    <t>Kiribati</t>
  </si>
  <si>
    <t>Kiribati (PIC) HCFC Phase-out Management Plan (implementation)</t>
  </si>
  <si>
    <t>Kiribati IS renewal</t>
  </si>
  <si>
    <t>Kuwait</t>
  </si>
  <si>
    <t>Hydrocarbon</t>
  </si>
  <si>
    <t>Kuwait HPMP implementation</t>
  </si>
  <si>
    <t>Sectoral distribution of HCFC</t>
  </si>
  <si>
    <t>HPMP, XPS foam component</t>
  </si>
  <si>
    <t>CO2, DME, 1234ZE</t>
  </si>
  <si>
    <t>Kuwait IS renewal</t>
  </si>
  <si>
    <t>Kyrgyzstan</t>
  </si>
  <si>
    <t>Kyrgyzstan HPMP implementation</t>
  </si>
  <si>
    <t>Kyrgyzstan IS renewal</t>
  </si>
  <si>
    <t>Lao People's Democratic Republic</t>
  </si>
  <si>
    <t>Lao HPMP implementation</t>
  </si>
  <si>
    <t>With France</t>
  </si>
  <si>
    <t>France</t>
  </si>
  <si>
    <t>Lao IS renewal</t>
  </si>
  <si>
    <t>Lebanon</t>
  </si>
  <si>
    <t xml:space="preserve"> </t>
  </si>
  <si>
    <t>100% R-410A; 100% Hydrocarbons</t>
  </si>
  <si>
    <t>Lesotho</t>
  </si>
  <si>
    <t>Lesotho IS renewal</t>
  </si>
  <si>
    <t>Liberia</t>
  </si>
  <si>
    <t>Liberia IS renewal</t>
  </si>
  <si>
    <t>Libyan Arab Jamahiriya</t>
  </si>
  <si>
    <t>HPMP, PU foam component</t>
  </si>
  <si>
    <t>Cyclopentane</t>
  </si>
  <si>
    <t>Due to the recent turmoils, INS funding will not be requested before 2013</t>
  </si>
  <si>
    <t>Madagascar</t>
  </si>
  <si>
    <t>Madagascar HPMP implementation</t>
  </si>
  <si>
    <t>Madagascar IS renewal</t>
  </si>
  <si>
    <t>Malawi</t>
  </si>
  <si>
    <t>Malawi HPMP implementation</t>
  </si>
  <si>
    <t>Malawi IS renewal</t>
  </si>
  <si>
    <t>Malaysia</t>
  </si>
  <si>
    <t>100% Hydrocarbon</t>
  </si>
  <si>
    <t>Maldives</t>
  </si>
  <si>
    <t>Maldives HPMP implementation</t>
  </si>
  <si>
    <t>Commitment to phase out 100% by 2020</t>
  </si>
  <si>
    <t>Maldives IS renewal</t>
  </si>
  <si>
    <t>Mali</t>
  </si>
  <si>
    <t>Mali HPMP implementation</t>
  </si>
  <si>
    <t>Mali IS renewal</t>
  </si>
  <si>
    <t>Marshall Islands</t>
  </si>
  <si>
    <t>Marshall Islands HPMP Implementation (PIC)</t>
  </si>
  <si>
    <t>Marshall Islands IS renewal</t>
  </si>
  <si>
    <t>Mauritania</t>
  </si>
  <si>
    <t>Mauritania HPMP implementation</t>
  </si>
  <si>
    <t>Mauritania IS renewal</t>
  </si>
  <si>
    <t>Mauritius</t>
  </si>
  <si>
    <t>Mauritius IS renewal</t>
  </si>
  <si>
    <t>Mexico</t>
  </si>
  <si>
    <t>80% HCs, Methylal and MEF; 20% HFCs --&gt; HFOs</t>
  </si>
  <si>
    <t>Manufacturing - Solvents</t>
  </si>
  <si>
    <t>Sector phase-out in the aerosol and solvent sectors</t>
  </si>
  <si>
    <t>HC and HFC</t>
  </si>
  <si>
    <t>Approximate climate impact as per HPMP</t>
  </si>
  <si>
    <t>National MeBr Phase-out plan</t>
  </si>
  <si>
    <t>Stage II HPMP Preparation (remaining foam activities)</t>
  </si>
  <si>
    <t>Spain</t>
  </si>
  <si>
    <t>Methyl Bromide</t>
  </si>
  <si>
    <t>Micronesia (Federated States of)</t>
  </si>
  <si>
    <t>Micronesia FS (PIC) HCFC Phase-out Management Plan (implementation)</t>
  </si>
  <si>
    <t>Micronesia IS renewal</t>
  </si>
  <si>
    <t>Mongolia</t>
  </si>
  <si>
    <t>Mongolia HPMP implementation</t>
  </si>
  <si>
    <t>Mongolia IS renewal</t>
  </si>
  <si>
    <t>Montenegro</t>
  </si>
  <si>
    <t>Morocco</t>
  </si>
  <si>
    <t>Manufacturing -  RAC</t>
  </si>
  <si>
    <t>Only servicing is considered under climate impact</t>
  </si>
  <si>
    <t>Morocco IS renewal</t>
  </si>
  <si>
    <t>Mozambique</t>
  </si>
  <si>
    <t>Mozambique HPMP implementation</t>
  </si>
  <si>
    <t>Mozambique IS renewal</t>
  </si>
  <si>
    <t>Myanmar</t>
  </si>
  <si>
    <t>Myanmar HPMP implementation</t>
  </si>
  <si>
    <t>Myanmar IS renewal</t>
  </si>
  <si>
    <t>Namibia</t>
  </si>
  <si>
    <t>Namibia IS renewal</t>
  </si>
  <si>
    <t>Nauru</t>
  </si>
  <si>
    <t>Nauru (PIC) HPMP Implementation</t>
  </si>
  <si>
    <t>Nauru  IS renewal</t>
  </si>
  <si>
    <t>Nepal</t>
  </si>
  <si>
    <t>Nepal HPMP implementation</t>
  </si>
  <si>
    <t xml:space="preserve">Servicing : Baseline (est) =  1.26 ODP tons  :  60% of reduction for 2015 :   0.08 ODP tons. </t>
  </si>
  <si>
    <t>Nepal IS renewal</t>
  </si>
  <si>
    <t>Nicaragua</t>
  </si>
  <si>
    <t xml:space="preserve">Nicaragua HPMP implementation </t>
  </si>
  <si>
    <t>Nicaragua IS renewal</t>
  </si>
  <si>
    <t>Niger</t>
  </si>
  <si>
    <t>Niger HPMP implementation</t>
  </si>
  <si>
    <t>UNEP coop.
Actual baseline: 15.97
Starting point contains pre-plended polyols</t>
  </si>
  <si>
    <t>Niger IS renewal</t>
  </si>
  <si>
    <t>Nigeria</t>
  </si>
  <si>
    <t>HPMP, manufacturing component</t>
  </si>
  <si>
    <t>HC/MF</t>
  </si>
  <si>
    <t>100% MEF</t>
  </si>
  <si>
    <t>Niue</t>
  </si>
  <si>
    <t>Niue (PIC) HPMP Implementation</t>
  </si>
  <si>
    <t>Niue IS renewal</t>
  </si>
  <si>
    <t>Oman</t>
  </si>
  <si>
    <t>Oman HPMP preparation</t>
  </si>
  <si>
    <t>Oman HPMP implementation</t>
  </si>
  <si>
    <t>Pakistan</t>
  </si>
  <si>
    <t>Pakistan HPMP implementation</t>
  </si>
  <si>
    <t>Pakistan HPMP preparation</t>
  </si>
  <si>
    <t>Manufacturing -PU Foam (Pre-blended polyol)</t>
  </si>
  <si>
    <t>CP</t>
  </si>
  <si>
    <t>Palau</t>
  </si>
  <si>
    <t>Palau (PIC) HPMP Implementation</t>
  </si>
  <si>
    <t>Palau IS renewal</t>
  </si>
  <si>
    <t>Panama</t>
  </si>
  <si>
    <t>HCFC-INV: FOA sector</t>
  </si>
  <si>
    <t>Panama HPMP implementation</t>
  </si>
  <si>
    <t>Panama IS renewal</t>
  </si>
  <si>
    <t>Papua New Guinea</t>
  </si>
  <si>
    <t>Institutional Strenghtening</t>
  </si>
  <si>
    <t>Paraguay</t>
  </si>
  <si>
    <t>Paraguay HPMP implementation</t>
  </si>
  <si>
    <t>Paraguay IS renewal</t>
  </si>
  <si>
    <t>Peru</t>
  </si>
  <si>
    <t>Peru HPMP implementation</t>
  </si>
  <si>
    <t>Peru IS renewal</t>
  </si>
  <si>
    <t>Philippines</t>
  </si>
  <si>
    <t>REF/A-C (domestic)</t>
  </si>
  <si>
    <t>HCFC phaseout sector plan (domestic A/C)</t>
  </si>
  <si>
    <t>HPMP Stage I investment activities fully funded. Preparatory funds approved for Stage I will be used to develop sector plan for submission in Stage II</t>
  </si>
  <si>
    <t>Philippines IS renewal</t>
  </si>
  <si>
    <t>Qatar</t>
  </si>
  <si>
    <t>Qatar HPMP implementation</t>
  </si>
  <si>
    <t>Qatar  HPMP preparation</t>
  </si>
  <si>
    <t>R600</t>
  </si>
  <si>
    <t>Climate impact as per HPMP</t>
  </si>
  <si>
    <t>Due to the current progress, no INS funding will be requested bwefore 2013</t>
  </si>
  <si>
    <t>Region: AFR</t>
  </si>
  <si>
    <t>Regional</t>
  </si>
  <si>
    <t>ODS destruction demonstration project - PRP</t>
  </si>
  <si>
    <t>ODS Destruction</t>
  </si>
  <si>
    <t>Preparation of a regional disposal project for LVCs in Africa with UNIDO</t>
  </si>
  <si>
    <t>Regional Disposal Project - LVCS in Africa - with UNIDO</t>
  </si>
  <si>
    <t>Regional Technical Workshops for  sustainable adoption  of Methyl Bromide Alternative technologies</t>
  </si>
  <si>
    <t>Region: ASP</t>
  </si>
  <si>
    <r>
      <rPr>
        <u/>
        <sz val="8"/>
        <color indexed="8"/>
        <rFont val="Times New Roman"/>
        <family val="1"/>
      </rPr>
      <t>ODS disposal</t>
    </r>
    <r>
      <rPr>
        <sz val="8"/>
        <color indexed="8"/>
        <rFont val="Times New Roman"/>
        <family val="1"/>
      </rPr>
      <t xml:space="preserve">
The procurement of a portable plasma arc ODS destruction machine, portable recycling machines equivalent to distillation recylcing system, and disposal of stockpiled ODS in 14 countries in Asia and Pacific region, including 10 LVCs, through the portable ODS destruction machine (contaminated or unreusable ODS) and the utilizaiton of voluntary carbon market mechanism for sufficiently pure/purified unwanted ODS. To be implemented in a cooperating IA to be decided.</t>
    </r>
  </si>
  <si>
    <t>Regional PIC HPMP Implementation</t>
  </si>
  <si>
    <t xml:space="preserve">ODS destruction project for LVCs - with Japan Bilateral cooperation </t>
  </si>
  <si>
    <t>Region: ECA</t>
  </si>
  <si>
    <t>Together with Czech Republic</t>
  </si>
  <si>
    <t>Regional Disposal Project - LVCs in Europe and Central Asia</t>
  </si>
  <si>
    <t>With UNIDO and Czech Republic</t>
  </si>
  <si>
    <t>Region: LAC</t>
  </si>
  <si>
    <t>Preparation of a regional disposal project for LVCs in Latin America and Caribbean - with UNIDO</t>
  </si>
  <si>
    <t>Regional Disposal Project - for LVCs in Latin America and Caribbean - with UNIDO</t>
  </si>
  <si>
    <t>Region: WA</t>
  </si>
  <si>
    <t>Technical Assistance in promoting alternatives to HCFC in A/C sectors at high-ambient temperature countries</t>
  </si>
  <si>
    <t>Technical Assistance for Management of unwanted ODS - WA</t>
  </si>
  <si>
    <t>Republic of Moldova</t>
  </si>
  <si>
    <t>Moldova IS renewal</t>
  </si>
  <si>
    <t>Rwanda</t>
  </si>
  <si>
    <t>Rwanda HPMP implementation</t>
  </si>
  <si>
    <t>Rwanda IS renewal</t>
  </si>
  <si>
    <t>Saint Kitts and Nevis</t>
  </si>
  <si>
    <t>Saint Kitts and the Nevis HPMP implementation</t>
  </si>
  <si>
    <t>Saint Kitts and the Nevis IS renewal</t>
  </si>
  <si>
    <t>Saint Lucia</t>
  </si>
  <si>
    <t>Saint Lucia HPMP implementation</t>
  </si>
  <si>
    <t>Saint Lucia IS renewal</t>
  </si>
  <si>
    <t>Saint Vincent and the Grenadines</t>
  </si>
  <si>
    <t>Saint Vincent and the Grenadines HPMP implementation</t>
  </si>
  <si>
    <t>Saint Vincent and the Grenadines IS renewal</t>
  </si>
  <si>
    <t>Samoa</t>
  </si>
  <si>
    <t>Samoa (PIC) HPMP Implementation</t>
  </si>
  <si>
    <t>Samoa IS renewal</t>
  </si>
  <si>
    <t>Sao Tome and Principe</t>
  </si>
  <si>
    <t>Sao Tome and Principe HPMP implementation</t>
  </si>
  <si>
    <t>2009 actual and 2010 estimate</t>
  </si>
  <si>
    <t>Sao Tome &amp; Principe IS renewal</t>
  </si>
  <si>
    <t>Saudi Arabia</t>
  </si>
  <si>
    <t>Sadui Arabia  HPMP preparation</t>
  </si>
  <si>
    <t>Technical Assistance to Saudi Arabia in phasing-out HCFC in A/C industry</t>
  </si>
  <si>
    <t>Saudi Arabia HPMP implementation</t>
  </si>
  <si>
    <t>HPMP, Technical Assistance</t>
  </si>
  <si>
    <t>HPMP, Servicing</t>
  </si>
  <si>
    <t>Saudi Arabia IS renewal</t>
  </si>
  <si>
    <t>Senegal</t>
  </si>
  <si>
    <t>Senegal HPMP Implementation</t>
  </si>
  <si>
    <t>Senegal IS renewal</t>
  </si>
  <si>
    <t>Serbia</t>
  </si>
  <si>
    <t>Serbia HPMP implementation</t>
  </si>
  <si>
    <t>Ref-Servicing and Ref - Manuf.</t>
  </si>
  <si>
    <t>HPMP, incl. REF investment</t>
  </si>
  <si>
    <t>Seychelles</t>
  </si>
  <si>
    <t>Seychelles IS renewal</t>
  </si>
  <si>
    <t>Sierra Leone</t>
  </si>
  <si>
    <t>Sierra Leone HPMP implementation</t>
  </si>
  <si>
    <t>Sierra Leone IS renewal</t>
  </si>
  <si>
    <t>Solomon Islands</t>
  </si>
  <si>
    <t>Solomon Islands (PIC) HPMP Implementation</t>
  </si>
  <si>
    <t>Solomon Islands IS renewal</t>
  </si>
  <si>
    <t>Somalia</t>
  </si>
  <si>
    <t>Methyl formate</t>
  </si>
  <si>
    <t>Somalia HPMP Implementation</t>
  </si>
  <si>
    <t>Somalia IS renewal</t>
  </si>
  <si>
    <t>South Africa</t>
  </si>
  <si>
    <t>Several</t>
  </si>
  <si>
    <t>South Sudan</t>
  </si>
  <si>
    <t>NDR</t>
  </si>
  <si>
    <t>South Sudan CP/HPMP preparation</t>
  </si>
  <si>
    <t>South Sudan CP/HPMP implementation</t>
  </si>
  <si>
    <t>Sri Lanka</t>
  </si>
  <si>
    <t>100% R-410A ; 100% hydrocarbons ; Servicing</t>
  </si>
  <si>
    <t>Sri Lanka HPMP implementation</t>
  </si>
  <si>
    <t>Sudan</t>
  </si>
  <si>
    <t>HPMP, PU Spray Foam component</t>
  </si>
  <si>
    <t>Supercritical CO2</t>
  </si>
  <si>
    <t>Sudan IS renewal</t>
  </si>
  <si>
    <t>Suriname</t>
  </si>
  <si>
    <t>Suriname HPMP implementation</t>
  </si>
  <si>
    <t>Suriname IS renewal</t>
  </si>
  <si>
    <t>Swaziland</t>
  </si>
  <si>
    <t>Swaziland HPMP implementation</t>
  </si>
  <si>
    <t>Swaziland IS renewal</t>
  </si>
  <si>
    <t>Syrian Arab Republic</t>
  </si>
  <si>
    <t>Syria  HPMP preparation</t>
  </si>
  <si>
    <t>Syria HPMP implementation</t>
  </si>
  <si>
    <t>Due to current political turmoils, INS funding is not expected before 2013</t>
  </si>
  <si>
    <t>Thailand</t>
  </si>
  <si>
    <t>HCFC phaseout plan</t>
  </si>
  <si>
    <t>HCFC phaseout plan (Stage II)</t>
  </si>
  <si>
    <t>REF</t>
  </si>
  <si>
    <t>The Former Yugoslav Republic of Macedonia</t>
  </si>
  <si>
    <t>HPMP, incl. FOA investment &amp; IS</t>
  </si>
  <si>
    <t>Timor-Leste</t>
  </si>
  <si>
    <t>Servicing : Baseline (est) =  0.53 ODP tons  :  60% of reduction for 2015 :  0.03 ODP tons.</t>
  </si>
  <si>
    <t>Timor Leste CP/HPMP implementation</t>
  </si>
  <si>
    <t>Stage 2 -HCFC Phase-out Management Plan (preparation)</t>
  </si>
  <si>
    <t>Timor Leste HPMP preparation</t>
  </si>
  <si>
    <t>Timor Leste IS</t>
  </si>
  <si>
    <t>Togo</t>
  </si>
  <si>
    <t>Togo HPMP implementation</t>
  </si>
  <si>
    <t>Togo IS renewal</t>
  </si>
  <si>
    <t>Tonga</t>
  </si>
  <si>
    <t>Tonga (PIC) HPMP (implementation)</t>
  </si>
  <si>
    <t xml:space="preserve">Tonga IS renewal </t>
  </si>
  <si>
    <t>Trinidad and Tobago</t>
  </si>
  <si>
    <t>25% MEF; 75% Servicing</t>
  </si>
  <si>
    <t>Tunisia</t>
  </si>
  <si>
    <t>Turkey</t>
  </si>
  <si>
    <t>Destruction demonstration project</t>
  </si>
  <si>
    <t>Turkey HPMP implementation</t>
  </si>
  <si>
    <t>REF-Commercial refrigeration  and Air conditioning</t>
  </si>
  <si>
    <t>HPMP, Refrigeration assembly component</t>
  </si>
  <si>
    <t>Accelerated phase-out due to strong national commitments</t>
  </si>
  <si>
    <t>HC, CO2, HFC-410A</t>
  </si>
  <si>
    <t>Turkmenistan</t>
  </si>
  <si>
    <t>HPMP - Stage I, incl. IS</t>
  </si>
  <si>
    <t>Tuvalu</t>
  </si>
  <si>
    <t>Tuvalu (PIC) HPMP (implementation)</t>
  </si>
  <si>
    <t>Tuvalu IS renewal</t>
  </si>
  <si>
    <t>Uganda</t>
  </si>
  <si>
    <t>Uganda HPMP implementation</t>
  </si>
  <si>
    <t>Uganda IS renewal</t>
  </si>
  <si>
    <t>United Arab Emirates</t>
  </si>
  <si>
    <t>UAE CP/HPMP Preparation</t>
  </si>
  <si>
    <t>Pending acceptance by ExCom to consider funding for UAE</t>
  </si>
  <si>
    <t>UAE CP/HPMP Implementation</t>
  </si>
  <si>
    <t>With UNIDO. Pending acceptance by ExCom to consider funding for UAE</t>
  </si>
  <si>
    <t>UAE IS project</t>
  </si>
  <si>
    <t>United Republic of Tanzania</t>
  </si>
  <si>
    <t>Tanzania HPMP Implementation</t>
  </si>
  <si>
    <t>Tanzania IS renewal</t>
  </si>
  <si>
    <t>Uruguay</t>
  </si>
  <si>
    <t>Ref-Assembly</t>
  </si>
  <si>
    <t>Vanuatu</t>
  </si>
  <si>
    <t>Vanuatu (PIC) HPMP Implementation</t>
  </si>
  <si>
    <t>Vanuatu IS renewal</t>
  </si>
  <si>
    <t>Venezuela</t>
  </si>
  <si>
    <t>Venezuela HPMP implementation</t>
  </si>
  <si>
    <t>Vietnam</t>
  </si>
  <si>
    <t>Vietnam IS renewal</t>
  </si>
  <si>
    <t>Yemen</t>
  </si>
  <si>
    <t>Yemen  HPMP preparation</t>
  </si>
  <si>
    <t>Yemen HPMP implementation</t>
  </si>
  <si>
    <t>Terminal phase-out of methyl bromide</t>
  </si>
  <si>
    <t>Yemen IS renewal</t>
  </si>
  <si>
    <t>Zambia</t>
  </si>
  <si>
    <t>Zambia HPMP implementation</t>
  </si>
  <si>
    <t>Zambia IS renewal</t>
  </si>
  <si>
    <t>Zimbabwe</t>
  </si>
  <si>
    <t>Zimbabwe IS renewal</t>
  </si>
  <si>
    <t>HCFC Chemical Detail</t>
  </si>
  <si>
    <t>Chemical</t>
  </si>
  <si>
    <t>CFC Status</t>
  </si>
</sst>
</file>

<file path=xl/styles.xml><?xml version="1.0" encoding="utf-8"?>
<styleSheet xmlns="http://schemas.openxmlformats.org/spreadsheetml/2006/main">
  <numFmts count="11">
    <numFmt numFmtId="43" formatCode="_-* #,##0.00_-;\-* #,##0.00_-;_-* &quot;-&quot;??_-;_-@_-"/>
    <numFmt numFmtId="164" formatCode="_(* #,##0.00_);_(* \(#,##0.00\);_(* &quot;-&quot;??_);_(@_)"/>
    <numFmt numFmtId="165" formatCode="#,##0.000"/>
    <numFmt numFmtId="166" formatCode="#,##0.0"/>
    <numFmt numFmtId="167" formatCode="_(* #,##0.0_);_(* \(#,##0.0\);_(* &quot;-&quot;??_);_(@_)"/>
    <numFmt numFmtId="168" formatCode="0.0"/>
    <numFmt numFmtId="169" formatCode="_(* #,##0_);_(* \(#,##0\);_(* &quot;-&quot;??_);_(@_)"/>
    <numFmt numFmtId="170" formatCode="#,##0,"/>
    <numFmt numFmtId="171" formatCode="_-* #,##0_-;\-* #,##0_-;_-* &quot;-&quot;??_-;_-@_-"/>
    <numFmt numFmtId="172" formatCode="_-* #,##0.0_-;\-* #,##0.0_-;_-* &quot;-&quot;??_-;_-@_-"/>
    <numFmt numFmtId="173" formatCode="_(* #,##0.0_);_(* \(#,##0.0\);_(* &quot;-&quot;?_);_(@_)"/>
  </numFmts>
  <fonts count="19">
    <font>
      <sz val="8"/>
      <color theme="1"/>
      <name val="Times New Roman"/>
      <family val="2"/>
    </font>
    <font>
      <sz val="8"/>
      <color theme="1"/>
      <name val="Times New Roman"/>
      <family val="2"/>
    </font>
    <font>
      <b/>
      <sz val="8"/>
      <name val="Times New Roman"/>
      <family val="1"/>
    </font>
    <font>
      <sz val="10"/>
      <name val="Arial"/>
      <family val="2"/>
    </font>
    <font>
      <sz val="8"/>
      <name val="Times New Roman"/>
      <family val="1"/>
    </font>
    <font>
      <sz val="8"/>
      <name val="Times New Roman"/>
      <family val="2"/>
    </font>
    <font>
      <sz val="10"/>
      <color indexed="8"/>
      <name val="MS Sans Serif"/>
      <family val="2"/>
    </font>
    <font>
      <sz val="8"/>
      <color rgb="FFFF0000"/>
      <name val="Times New Roman"/>
      <family val="1"/>
    </font>
    <font>
      <sz val="8"/>
      <color theme="1"/>
      <name val="Times New Roman"/>
      <family val="1"/>
    </font>
    <font>
      <sz val="8"/>
      <name val="Arial"/>
      <family val="2"/>
    </font>
    <font>
      <sz val="8"/>
      <color indexed="8"/>
      <name val="Times New Roman"/>
      <family val="1"/>
    </font>
    <font>
      <sz val="12"/>
      <name val="Arial"/>
      <family val="2"/>
    </font>
    <font>
      <sz val="8"/>
      <color rgb="FF0070C0"/>
      <name val="Times New Roman"/>
      <family val="1"/>
    </font>
    <font>
      <sz val="8"/>
      <name val="Cambria"/>
      <family val="1"/>
    </font>
    <font>
      <sz val="8"/>
      <name val="Calibri"/>
      <family val="2"/>
      <scheme val="minor"/>
    </font>
    <font>
      <sz val="8"/>
      <color rgb="FF0070C0"/>
      <name val="Times New Roman"/>
      <family val="2"/>
    </font>
    <font>
      <sz val="8"/>
      <color indexed="10"/>
      <name val="Times New Roman"/>
      <family val="1"/>
    </font>
    <font>
      <u/>
      <sz val="8"/>
      <color indexed="8"/>
      <name val="Times New Roman"/>
      <family val="1"/>
    </font>
    <font>
      <sz val="8"/>
      <color rgb="FFFF0000"/>
      <name val="Arial"/>
      <family val="2"/>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1">
    <border>
      <left/>
      <right/>
      <top/>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0" fontId="6" fillId="0" borderId="0"/>
    <xf numFmtId="0" fontId="3" fillId="0" borderId="0"/>
    <xf numFmtId="0" fontId="8" fillId="0" borderId="0"/>
    <xf numFmtId="0" fontId="11" fillId="0" borderId="0"/>
    <xf numFmtId="0" fontId="6" fillId="0" borderId="0" applyNumberFormat="0" applyFont="0" applyFill="0" applyBorder="0" applyAlignment="0" applyProtection="0"/>
  </cellStyleXfs>
  <cellXfs count="175">
    <xf numFmtId="0" fontId="0" fillId="0" borderId="0" xfId="0"/>
    <xf numFmtId="49"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3" fontId="2" fillId="0" borderId="0" xfId="1" applyNumberFormat="1" applyFont="1" applyFill="1" applyBorder="1" applyAlignment="1">
      <alignment horizontal="center" vertical="top" wrapText="1"/>
    </xf>
    <xf numFmtId="166" fontId="2" fillId="0" borderId="0" xfId="0" applyNumberFormat="1"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167" fontId="2" fillId="0" borderId="0" xfId="1" applyNumberFormat="1" applyFont="1" applyFill="1" applyBorder="1" applyAlignment="1">
      <alignment horizontal="center" vertical="top" wrapText="1"/>
    </xf>
    <xf numFmtId="9" fontId="2" fillId="0" borderId="0" xfId="0" applyNumberFormat="1" applyFont="1" applyFill="1" applyBorder="1" applyAlignment="1">
      <alignment horizontal="center" vertical="top" wrapText="1"/>
    </xf>
    <xf numFmtId="0" fontId="4" fillId="0" borderId="0" xfId="3" applyFont="1" applyFill="1" applyBorder="1" applyAlignment="1">
      <alignment horizontal="left"/>
    </xf>
    <xf numFmtId="0" fontId="4" fillId="0" borderId="0" xfId="0" applyFont="1" applyFill="1" applyBorder="1" applyAlignment="1">
      <alignment horizontal="center"/>
    </xf>
    <xf numFmtId="0" fontId="4" fillId="0" borderId="0" xfId="3" applyFont="1" applyFill="1" applyBorder="1" applyAlignment="1">
      <alignment horizontal="center"/>
    </xf>
    <xf numFmtId="0" fontId="5" fillId="0" borderId="0" xfId="0" applyFont="1" applyBorder="1" applyAlignment="1">
      <alignment horizontal="center"/>
    </xf>
    <xf numFmtId="0" fontId="4" fillId="0" borderId="0" xfId="0" applyFont="1" applyFill="1" applyBorder="1" applyAlignment="1">
      <alignment horizontal="left" vertical="top"/>
    </xf>
    <xf numFmtId="0" fontId="4" fillId="0" borderId="0" xfId="0" applyFont="1" applyFill="1" applyBorder="1" applyAlignment="1"/>
    <xf numFmtId="0" fontId="4" fillId="0" borderId="0" xfId="4" applyFont="1" applyFill="1" applyBorder="1" applyAlignment="1">
      <alignment horizontal="left"/>
    </xf>
    <xf numFmtId="166" fontId="4" fillId="0" borderId="0" xfId="0" applyNumberFormat="1" applyFont="1" applyFill="1" applyBorder="1" applyAlignment="1"/>
    <xf numFmtId="3" fontId="4" fillId="0" borderId="0" xfId="0" applyNumberFormat="1" applyFont="1" applyFill="1" applyBorder="1" applyAlignment="1"/>
    <xf numFmtId="3" fontId="4" fillId="0" borderId="0" xfId="1" applyNumberFormat="1" applyFont="1" applyFill="1" applyBorder="1" applyAlignment="1">
      <alignment horizontal="right"/>
    </xf>
    <xf numFmtId="166" fontId="4"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166" fontId="4" fillId="0" borderId="0" xfId="0" applyNumberFormat="1" applyFont="1" applyFill="1" applyBorder="1" applyAlignment="1">
      <alignment horizontal="right"/>
    </xf>
    <xf numFmtId="0" fontId="4" fillId="0" borderId="0" xfId="0" applyFont="1" applyFill="1" applyBorder="1" applyAlignment="1">
      <alignment horizontal="left"/>
    </xf>
    <xf numFmtId="0" fontId="0" fillId="0" borderId="0" xfId="0" applyFont="1" applyFill="1" applyBorder="1" applyAlignment="1"/>
    <xf numFmtId="0" fontId="4" fillId="0" borderId="0" xfId="3" applyNumberFormat="1" applyFont="1" applyFill="1" applyBorder="1" applyAlignment="1"/>
    <xf numFmtId="3" fontId="4" fillId="0" borderId="0" xfId="5" applyNumberFormat="1" applyFont="1" applyFill="1" applyBorder="1" applyAlignment="1"/>
    <xf numFmtId="168" fontId="4" fillId="0" borderId="0" xfId="5" applyNumberFormat="1" applyFont="1" applyFill="1" applyBorder="1" applyAlignment="1"/>
    <xf numFmtId="169" fontId="4" fillId="0" borderId="0" xfId="1" applyNumberFormat="1" applyFont="1" applyFill="1" applyBorder="1" applyAlignment="1"/>
    <xf numFmtId="169" fontId="4" fillId="0" borderId="0" xfId="1" applyNumberFormat="1" applyFont="1" applyFill="1" applyBorder="1" applyAlignment="1">
      <alignment horizontal="left"/>
    </xf>
    <xf numFmtId="0" fontId="8" fillId="0" borderId="0" xfId="6" applyFont="1" applyAlignment="1"/>
    <xf numFmtId="169" fontId="4" fillId="0" borderId="0" xfId="1" applyNumberFormat="1" applyFont="1" applyFill="1" applyBorder="1" applyAlignment="1">
      <alignment horizontal="center"/>
    </xf>
    <xf numFmtId="0" fontId="4" fillId="0" borderId="0" xfId="3" applyFont="1" applyFill="1" applyBorder="1" applyAlignment="1"/>
    <xf numFmtId="166" fontId="4" fillId="0" borderId="0" xfId="3" applyNumberFormat="1" applyFont="1" applyFill="1" applyBorder="1" applyAlignment="1">
      <alignment horizontal="right"/>
    </xf>
    <xf numFmtId="0" fontId="9" fillId="0" borderId="0" xfId="0" applyFont="1" applyFill="1" applyBorder="1" applyAlignment="1"/>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10"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0" fillId="0" borderId="0" xfId="0" applyFont="1" applyFill="1" applyBorder="1" applyAlignment="1">
      <alignment vertical="center"/>
    </xf>
    <xf numFmtId="166" fontId="4" fillId="0" borderId="0" xfId="0" applyNumberFormat="1" applyFont="1" applyFill="1" applyBorder="1" applyAlignment="1">
      <alignment vertical="center"/>
    </xf>
    <xf numFmtId="3" fontId="4" fillId="0" borderId="0" xfId="0" applyNumberFormat="1" applyFont="1" applyFill="1" applyBorder="1" applyAlignment="1">
      <alignment vertical="center"/>
    </xf>
    <xf numFmtId="166" fontId="4" fillId="0" borderId="0" xfId="0" applyNumberFormat="1" applyFont="1" applyFill="1" applyBorder="1" applyAlignment="1">
      <alignment horizontal="right" vertical="center"/>
    </xf>
    <xf numFmtId="170" fontId="4" fillId="0" borderId="0" xfId="7" applyNumberFormat="1" applyFont="1" applyFill="1" applyBorder="1" applyAlignment="1">
      <alignment horizontal="center" vertical="center"/>
    </xf>
    <xf numFmtId="169" fontId="4" fillId="0" borderId="0" xfId="1" applyNumberFormat="1" applyFont="1" applyFill="1" applyBorder="1" applyAlignment="1">
      <alignment vertical="center"/>
    </xf>
    <xf numFmtId="166" fontId="4" fillId="0" borderId="0" xfId="1" applyNumberFormat="1" applyFont="1" applyFill="1" applyBorder="1" applyAlignment="1">
      <alignment horizontal="right" vertical="center"/>
    </xf>
    <xf numFmtId="9" fontId="4" fillId="0" borderId="0" xfId="0" applyNumberFormat="1" applyFont="1" applyFill="1" applyBorder="1" applyAlignment="1">
      <alignment vertical="center"/>
    </xf>
    <xf numFmtId="0" fontId="4" fillId="0" borderId="0" xfId="0" applyFont="1" applyFill="1" applyBorder="1"/>
    <xf numFmtId="0" fontId="4" fillId="0" borderId="0" xfId="0" applyFont="1" applyFill="1" applyBorder="1" applyAlignment="1">
      <alignment vertical="top"/>
    </xf>
    <xf numFmtId="3" fontId="4" fillId="0" borderId="0" xfId="0" applyNumberFormat="1" applyFont="1" applyFill="1" applyBorder="1" applyAlignment="1">
      <alignment vertical="top"/>
    </xf>
    <xf numFmtId="3" fontId="4" fillId="0" borderId="0" xfId="0" applyNumberFormat="1" applyFont="1" applyFill="1" applyBorder="1" applyAlignment="1">
      <alignment horizontal="center" vertical="center"/>
    </xf>
    <xf numFmtId="0" fontId="7" fillId="0" borderId="0" xfId="0" applyFont="1" applyFill="1" applyBorder="1" applyAlignment="1">
      <alignment vertical="center"/>
    </xf>
    <xf numFmtId="165" fontId="4" fillId="0" borderId="0" xfId="0" applyNumberFormat="1" applyFont="1" applyFill="1" applyBorder="1"/>
    <xf numFmtId="4" fontId="4" fillId="0" borderId="0" xfId="0" applyNumberFormat="1" applyFont="1" applyFill="1" applyBorder="1" applyAlignment="1">
      <alignment horizontal="left" vertical="center"/>
    </xf>
    <xf numFmtId="3" fontId="4" fillId="0" borderId="0" xfId="3" applyNumberFormat="1" applyFont="1" applyFill="1" applyBorder="1" applyAlignment="1"/>
    <xf numFmtId="0" fontId="4" fillId="0" borderId="0" xfId="4" applyFont="1" applyFill="1" applyBorder="1" applyAlignment="1">
      <alignment horizontal="center"/>
    </xf>
    <xf numFmtId="0" fontId="8" fillId="0" borderId="0" xfId="0" applyFont="1" applyFill="1" applyBorder="1" applyAlignment="1"/>
    <xf numFmtId="3" fontId="4" fillId="0" borderId="0" xfId="0" applyNumberFormat="1" applyFont="1" applyFill="1" applyBorder="1" applyAlignment="1">
      <alignment horizontal="right"/>
    </xf>
    <xf numFmtId="43" fontId="4" fillId="0" borderId="0" xfId="1" applyNumberFormat="1" applyFont="1" applyFill="1" applyBorder="1" applyAlignment="1">
      <alignment horizontal="right"/>
    </xf>
    <xf numFmtId="171" fontId="4" fillId="0" borderId="0" xfId="1" applyNumberFormat="1" applyFont="1" applyFill="1" applyBorder="1" applyAlignment="1">
      <alignment horizontal="left"/>
    </xf>
    <xf numFmtId="171" fontId="4" fillId="0" borderId="0" xfId="0" applyNumberFormat="1" applyFont="1" applyFill="1" applyBorder="1" applyAlignment="1">
      <alignment horizontal="left"/>
    </xf>
    <xf numFmtId="9" fontId="4" fillId="0" borderId="0" xfId="2" applyFont="1" applyFill="1" applyBorder="1"/>
    <xf numFmtId="164" fontId="4" fillId="0" borderId="0" xfId="0" applyNumberFormat="1" applyFont="1" applyFill="1" applyBorder="1" applyAlignment="1">
      <alignment horizontal="right"/>
    </xf>
    <xf numFmtId="3" fontId="4" fillId="0" borderId="0" xfId="0" applyNumberFormat="1" applyFont="1" applyFill="1" applyBorder="1"/>
    <xf numFmtId="172" fontId="4" fillId="0" borderId="0" xfId="1" applyNumberFormat="1" applyFont="1" applyFill="1" applyBorder="1" applyAlignment="1">
      <alignment horizontal="right"/>
    </xf>
    <xf numFmtId="0" fontId="4" fillId="0" borderId="0" xfId="0" applyFont="1" applyFill="1" applyBorder="1" applyAlignment="1">
      <alignment horizontal="right"/>
    </xf>
    <xf numFmtId="165" fontId="8" fillId="0" borderId="0" xfId="1" applyNumberFormat="1" applyFont="1" applyFill="1" applyBorder="1" applyAlignment="1">
      <alignment horizontal="right" vertical="center"/>
    </xf>
    <xf numFmtId="166" fontId="8" fillId="0" borderId="0" xfId="1" applyNumberFormat="1" applyFont="1" applyFill="1" applyBorder="1" applyAlignment="1">
      <alignment horizontal="right" vertical="center"/>
    </xf>
    <xf numFmtId="3" fontId="8" fillId="0" borderId="0" xfId="1" applyNumberFormat="1" applyFont="1" applyFill="1" applyBorder="1" applyAlignment="1">
      <alignment horizontal="right" vertical="center"/>
    </xf>
    <xf numFmtId="0" fontId="7" fillId="0" borderId="0" xfId="0" applyFont="1" applyFill="1" applyBorder="1" applyAlignment="1">
      <alignment horizontal="center" vertical="center"/>
    </xf>
    <xf numFmtId="3" fontId="4" fillId="0" borderId="0" xfId="1" applyNumberFormat="1"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65" fontId="4" fillId="0" borderId="0" xfId="1" applyNumberFormat="1" applyFont="1" applyFill="1" applyBorder="1" applyAlignment="1">
      <alignment horizontal="right" vertical="center"/>
    </xf>
    <xf numFmtId="3" fontId="7" fillId="0" borderId="0" xfId="0" applyNumberFormat="1" applyFont="1" applyFill="1" applyBorder="1" applyAlignment="1">
      <alignment horizontal="center" vertical="center"/>
    </xf>
    <xf numFmtId="3" fontId="7" fillId="0" borderId="0" xfId="1" applyNumberFormat="1" applyFont="1" applyFill="1" applyBorder="1" applyAlignment="1">
      <alignment horizontal="right" vertical="center"/>
    </xf>
    <xf numFmtId="0" fontId="7" fillId="0" borderId="0" xfId="0" applyFont="1" applyFill="1" applyBorder="1" applyAlignment="1">
      <alignment horizontal="left" vertical="center"/>
    </xf>
    <xf numFmtId="4" fontId="4" fillId="0" borderId="0" xfId="0" applyNumberFormat="1" applyFont="1" applyFill="1" applyBorder="1" applyAlignment="1">
      <alignment horizontal="center" vertical="center"/>
    </xf>
    <xf numFmtId="0" fontId="7" fillId="0" borderId="0" xfId="0" applyFont="1" applyFill="1" applyBorder="1" applyAlignment="1"/>
    <xf numFmtId="0" fontId="12" fillId="0" borderId="0" xfId="0" applyFont="1" applyFill="1" applyBorder="1" applyAlignment="1">
      <alignment vertical="center"/>
    </xf>
    <xf numFmtId="3" fontId="4" fillId="0" borderId="0" xfId="3" applyNumberFormat="1" applyFont="1" applyFill="1" applyBorder="1"/>
    <xf numFmtId="0" fontId="9" fillId="0" borderId="0" xfId="0" applyFont="1" applyFill="1" applyBorder="1" applyAlignment="1">
      <alignment vertical="center"/>
    </xf>
    <xf numFmtId="166" fontId="4" fillId="0" borderId="0" xfId="1" applyNumberFormat="1" applyFont="1" applyFill="1" applyBorder="1" applyAlignment="1">
      <alignment vertical="center"/>
    </xf>
    <xf numFmtId="0" fontId="13" fillId="0" borderId="0" xfId="3" applyFont="1" applyFill="1" applyBorder="1" applyAlignment="1">
      <alignment horizontal="center"/>
    </xf>
    <xf numFmtId="0" fontId="5" fillId="0" borderId="0" xfId="0" applyFont="1" applyFill="1" applyBorder="1" applyAlignment="1">
      <alignment horizontal="center"/>
    </xf>
    <xf numFmtId="0" fontId="13" fillId="0" borderId="0" xfId="4" applyFont="1" applyFill="1" applyBorder="1" applyAlignment="1">
      <alignment horizontal="left"/>
    </xf>
    <xf numFmtId="0" fontId="13" fillId="0" borderId="0" xfId="3" applyNumberFormat="1" applyFont="1" applyFill="1" applyBorder="1" applyAlignment="1"/>
    <xf numFmtId="0" fontId="5" fillId="0" borderId="0" xfId="0" applyFont="1" applyFill="1" applyBorder="1" applyAlignment="1">
      <alignment vertical="top"/>
    </xf>
    <xf numFmtId="0" fontId="4" fillId="0" borderId="0" xfId="3" applyFont="1" applyFill="1" applyBorder="1" applyAlignment="1">
      <alignment vertical="center"/>
    </xf>
    <xf numFmtId="0" fontId="5" fillId="0" borderId="0" xfId="0" applyFont="1" applyFill="1" applyBorder="1" applyAlignment="1"/>
    <xf numFmtId="3" fontId="4" fillId="0" borderId="0" xfId="0" applyNumberFormat="1" applyFont="1" applyFill="1" applyBorder="1" applyAlignment="1">
      <alignment horizontal="right" vertical="center"/>
    </xf>
    <xf numFmtId="0" fontId="5" fillId="0" borderId="0" xfId="0" applyFont="1" applyFill="1" applyBorder="1" applyAlignment="1">
      <alignment horizontal="left" vertical="top"/>
    </xf>
    <xf numFmtId="166" fontId="4" fillId="0" borderId="0" xfId="0" applyNumberFormat="1" applyFont="1" applyFill="1" applyBorder="1" applyAlignment="1">
      <alignment horizontal="center" vertical="center"/>
    </xf>
    <xf numFmtId="3" fontId="4" fillId="0" borderId="0" xfId="3" applyNumberFormat="1" applyFont="1" applyFill="1" applyBorder="1" applyAlignment="1">
      <alignment horizontal="right"/>
    </xf>
    <xf numFmtId="0" fontId="4" fillId="0" borderId="0" xfId="3" applyFont="1" applyFill="1" applyBorder="1"/>
    <xf numFmtId="168" fontId="4" fillId="0" borderId="0" xfId="3" applyNumberFormat="1" applyFont="1" applyFill="1" applyBorder="1" applyAlignment="1"/>
    <xf numFmtId="0" fontId="7" fillId="0" borderId="0" xfId="3" applyFont="1" applyFill="1" applyBorder="1" applyAlignment="1"/>
    <xf numFmtId="166" fontId="10" fillId="0" borderId="0" xfId="0" applyNumberFormat="1" applyFont="1" applyFill="1" applyBorder="1" applyAlignment="1">
      <alignment horizontal="right" vertical="center"/>
    </xf>
    <xf numFmtId="166" fontId="10" fillId="0" borderId="0" xfId="0" applyNumberFormat="1" applyFont="1" applyFill="1" applyBorder="1" applyAlignment="1">
      <alignment vertical="center"/>
    </xf>
    <xf numFmtId="0" fontId="4" fillId="0" borderId="0" xfId="6" applyFont="1" applyFill="1" applyBorder="1" applyAlignment="1">
      <alignment vertical="top"/>
    </xf>
    <xf numFmtId="0" fontId="12" fillId="0" borderId="0" xfId="0" applyFont="1" applyFill="1" applyBorder="1" applyAlignment="1">
      <alignment horizontal="center"/>
    </xf>
    <xf numFmtId="0" fontId="8" fillId="0" borderId="0" xfId="6" applyFont="1" applyAlignment="1">
      <alignment horizontal="left" vertical="top"/>
    </xf>
    <xf numFmtId="0" fontId="4" fillId="0" borderId="0" xfId="6" applyFont="1" applyFill="1" applyBorder="1" applyAlignment="1">
      <alignment horizontal="center" vertical="top"/>
    </xf>
    <xf numFmtId="0" fontId="4" fillId="0" borderId="0" xfId="6" applyFont="1" applyFill="1" applyBorder="1" applyAlignment="1">
      <alignment horizontal="left" vertical="top"/>
    </xf>
    <xf numFmtId="3" fontId="8" fillId="0" borderId="0" xfId="6" applyNumberFormat="1" applyFont="1" applyAlignment="1">
      <alignment horizontal="center" vertical="top"/>
    </xf>
    <xf numFmtId="0" fontId="8" fillId="0" borderId="0" xfId="6" applyFont="1" applyAlignment="1">
      <alignment horizontal="center" vertical="top"/>
    </xf>
    <xf numFmtId="0" fontId="8" fillId="0" borderId="0" xfId="6" applyFont="1" applyAlignment="1">
      <alignment horizontal="center"/>
    </xf>
    <xf numFmtId="0" fontId="8" fillId="0" borderId="0" xfId="6" applyFont="1" applyAlignment="1">
      <alignment horizontal="left"/>
    </xf>
    <xf numFmtId="0" fontId="4" fillId="0" borderId="0" xfId="0" applyNumberFormat="1" applyFont="1" applyFill="1" applyBorder="1" applyAlignment="1">
      <alignment vertical="center"/>
    </xf>
    <xf numFmtId="0" fontId="12" fillId="0" borderId="0" xfId="0" applyFont="1" applyFill="1" applyBorder="1" applyAlignment="1">
      <alignment horizontal="left"/>
    </xf>
    <xf numFmtId="0" fontId="12" fillId="0" borderId="0" xfId="0" applyFont="1" applyFill="1" applyBorder="1"/>
    <xf numFmtId="166" fontId="12" fillId="0" borderId="0" xfId="0" applyNumberFormat="1" applyFont="1" applyFill="1" applyBorder="1" applyAlignment="1">
      <alignment horizontal="right"/>
    </xf>
    <xf numFmtId="3" fontId="12" fillId="0" borderId="0" xfId="0" applyNumberFormat="1" applyFont="1" applyFill="1" applyBorder="1" applyAlignment="1">
      <alignment horizontal="right"/>
    </xf>
    <xf numFmtId="166" fontId="12" fillId="0" borderId="0" xfId="0" applyNumberFormat="1" applyFont="1" applyFill="1" applyBorder="1" applyAlignment="1">
      <alignment horizontal="center"/>
    </xf>
    <xf numFmtId="166" fontId="14"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xf numFmtId="168" fontId="14" fillId="0" borderId="0" xfId="0" applyNumberFormat="1" applyFont="1" applyFill="1" applyBorder="1" applyAlignment="1"/>
    <xf numFmtId="169" fontId="14" fillId="0" borderId="0" xfId="1" applyNumberFormat="1" applyFont="1" applyFill="1" applyBorder="1" applyAlignment="1">
      <alignment horizontal="left"/>
    </xf>
    <xf numFmtId="169" fontId="14" fillId="0" borderId="0" xfId="1" applyNumberFormat="1" applyFont="1" applyFill="1" applyBorder="1" applyAlignment="1"/>
    <xf numFmtId="0" fontId="4" fillId="2" borderId="0" xfId="3" applyFont="1" applyFill="1" applyBorder="1" applyAlignment="1">
      <alignment horizontal="center"/>
    </xf>
    <xf numFmtId="0" fontId="4" fillId="0" borderId="0" xfId="0" applyFont="1" applyBorder="1" applyAlignment="1">
      <alignment horizontal="center"/>
    </xf>
    <xf numFmtId="4" fontId="4" fillId="0" borderId="0" xfId="1" applyNumberFormat="1" applyFont="1" applyFill="1" applyBorder="1" applyAlignment="1">
      <alignment horizontal="right"/>
    </xf>
    <xf numFmtId="173" fontId="4" fillId="0" borderId="0" xfId="0" applyNumberFormat="1" applyFont="1" applyFill="1" applyBorder="1" applyAlignment="1">
      <alignment vertical="center"/>
    </xf>
    <xf numFmtId="0" fontId="4" fillId="0" borderId="0" xfId="0" applyFont="1" applyFill="1" applyBorder="1" applyAlignment="1" applyProtection="1">
      <alignment horizontal="left"/>
      <protection locked="0"/>
    </xf>
    <xf numFmtId="9" fontId="7" fillId="0" borderId="0" xfId="0" applyNumberFormat="1" applyFont="1" applyFill="1" applyBorder="1" applyAlignment="1">
      <alignment vertical="center"/>
    </xf>
    <xf numFmtId="9" fontId="4" fillId="0" borderId="0" xfId="3" applyNumberFormat="1" applyFont="1" applyFill="1" applyBorder="1" applyAlignment="1">
      <alignment horizontal="left"/>
    </xf>
    <xf numFmtId="0" fontId="12" fillId="0" borderId="0" xfId="3" applyFont="1" applyFill="1" applyBorder="1" applyAlignment="1">
      <alignment horizontal="left"/>
    </xf>
    <xf numFmtId="3" fontId="16" fillId="0" borderId="0" xfId="0" applyNumberFormat="1" applyFont="1" applyFill="1" applyBorder="1" applyAlignment="1">
      <alignment vertical="center"/>
    </xf>
    <xf numFmtId="0" fontId="4" fillId="0" borderId="0" xfId="0" applyFont="1" applyFill="1" applyBorder="1" applyAlignment="1">
      <alignment horizontal="center" vertical="top"/>
    </xf>
    <xf numFmtId="49" fontId="4" fillId="0" borderId="0" xfId="0" applyNumberFormat="1" applyFont="1" applyFill="1" applyBorder="1" applyAlignment="1">
      <alignment horizontal="center"/>
    </xf>
    <xf numFmtId="170" fontId="4" fillId="0" borderId="0" xfId="7"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0" xfId="8" applyNumberFormat="1" applyFont="1" applyFill="1" applyBorder="1" applyAlignment="1" applyProtection="1">
      <alignment horizontal="left"/>
      <protection locked="0"/>
    </xf>
    <xf numFmtId="0" fontId="8" fillId="0" borderId="0" xfId="6" applyFont="1" applyFill="1" applyAlignment="1">
      <alignment horizontal="left" vertical="top"/>
    </xf>
    <xf numFmtId="166" fontId="8" fillId="0" borderId="0" xfId="6" applyNumberFormat="1" applyFont="1" applyAlignment="1">
      <alignment horizontal="left" vertical="top"/>
    </xf>
    <xf numFmtId="166" fontId="8" fillId="0" borderId="0" xfId="6" applyNumberFormat="1" applyFont="1" applyAlignment="1">
      <alignment horizontal="center"/>
    </xf>
    <xf numFmtId="169" fontId="4" fillId="0" borderId="0" xfId="1" applyNumberFormat="1" applyFont="1" applyFill="1" applyBorder="1" applyAlignment="1">
      <alignment horizontal="center" vertical="center"/>
    </xf>
    <xf numFmtId="168" fontId="4" fillId="0" borderId="0" xfId="0" applyNumberFormat="1" applyFont="1" applyFill="1" applyBorder="1" applyAlignment="1">
      <alignment horizontal="center" vertical="center"/>
    </xf>
    <xf numFmtId="3" fontId="4" fillId="0" borderId="0" xfId="5" applyNumberFormat="1" applyFont="1" applyFill="1" applyBorder="1" applyAlignment="1">
      <alignment horizontal="left"/>
    </xf>
    <xf numFmtId="2" fontId="4" fillId="0" borderId="0" xfId="0" applyNumberFormat="1" applyFont="1" applyFill="1" applyBorder="1" applyAlignment="1">
      <alignment horizontal="center" vertical="center"/>
    </xf>
    <xf numFmtId="3" fontId="4" fillId="0" borderId="0" xfId="5" applyNumberFormat="1" applyFont="1" applyFill="1" applyBorder="1" applyAlignment="1">
      <alignment vertical="center"/>
    </xf>
    <xf numFmtId="0" fontId="8" fillId="0" borderId="0" xfId="0" applyFont="1" applyFill="1" applyBorder="1"/>
    <xf numFmtId="0" fontId="12" fillId="0" borderId="0" xfId="3" applyFont="1" applyFill="1" applyBorder="1" applyAlignment="1"/>
    <xf numFmtId="0" fontId="5" fillId="3" borderId="0" xfId="0" applyFont="1" applyFill="1" applyBorder="1" applyAlignment="1">
      <alignment horizontal="center"/>
    </xf>
    <xf numFmtId="0" fontId="5" fillId="0" borderId="0" xfId="0" applyFont="1" applyBorder="1"/>
    <xf numFmtId="166" fontId="4" fillId="0" borderId="0" xfId="0" applyNumberFormat="1" applyFont="1" applyFill="1" applyBorder="1" applyAlignment="1">
      <alignment horizontal="center"/>
    </xf>
    <xf numFmtId="3" fontId="0" fillId="0" borderId="0" xfId="0" applyNumberFormat="1" applyFont="1" applyFill="1" applyBorder="1" applyAlignment="1"/>
    <xf numFmtId="0" fontId="10" fillId="0" borderId="0" xfId="6" applyFont="1" applyAlignment="1"/>
    <xf numFmtId="3" fontId="8" fillId="0" borderId="0" xfId="6" applyNumberFormat="1" applyFont="1" applyAlignment="1"/>
    <xf numFmtId="49" fontId="4" fillId="0" borderId="0" xfId="0" applyNumberFormat="1" applyFont="1" applyFill="1" applyBorder="1" applyAlignment="1"/>
    <xf numFmtId="167" fontId="4" fillId="0" borderId="0" xfId="1" applyNumberFormat="1" applyFont="1" applyFill="1" applyBorder="1" applyAlignment="1">
      <alignment horizontal="left"/>
    </xf>
    <xf numFmtId="0" fontId="4" fillId="0" borderId="0" xfId="3" applyFont="1" applyFill="1" applyBorder="1" applyAlignment="1">
      <alignment horizontal="left" vertical="center"/>
    </xf>
    <xf numFmtId="0" fontId="4" fillId="0" borderId="0" xfId="3" applyNumberFormat="1" applyFont="1" applyFill="1" applyBorder="1" applyAlignment="1">
      <alignment vertical="center"/>
    </xf>
    <xf numFmtId="166" fontId="4" fillId="0" borderId="0" xfId="1" applyNumberFormat="1" applyFont="1" applyFill="1" applyBorder="1" applyAlignment="1"/>
    <xf numFmtId="168" fontId="4" fillId="0" borderId="0" xfId="0" applyNumberFormat="1" applyFont="1" applyFill="1" applyBorder="1" applyAlignment="1">
      <alignment horizontal="center"/>
    </xf>
    <xf numFmtId="0" fontId="15" fillId="0" borderId="0" xfId="0" applyFont="1" applyBorder="1"/>
    <xf numFmtId="3" fontId="4" fillId="0" borderId="0" xfId="3" applyNumberFormat="1" applyFont="1" applyFill="1" applyBorder="1" applyAlignment="1">
      <alignment vertical="center"/>
    </xf>
    <xf numFmtId="166" fontId="4" fillId="0" borderId="0" xfId="3" applyNumberFormat="1" applyFont="1" applyFill="1" applyBorder="1" applyAlignment="1">
      <alignment vertical="center"/>
    </xf>
    <xf numFmtId="165" fontId="4" fillId="0" borderId="0" xfId="0" applyNumberFormat="1" applyFont="1" applyFill="1" applyBorder="1" applyAlignment="1">
      <alignment horizontal="center" vertical="center"/>
    </xf>
    <xf numFmtId="168" fontId="7" fillId="0" borderId="0" xfId="0" applyNumberFormat="1" applyFont="1" applyFill="1" applyBorder="1" applyAlignment="1">
      <alignment horizontal="center" vertical="center"/>
    </xf>
    <xf numFmtId="0" fontId="0" fillId="0" borderId="0" xfId="0" applyFill="1" applyAlignment="1">
      <alignment horizontal="left"/>
    </xf>
    <xf numFmtId="167" fontId="4" fillId="0" borderId="0" xfId="0" applyNumberFormat="1" applyFont="1" applyFill="1" applyBorder="1" applyAlignment="1">
      <alignment vertical="center"/>
    </xf>
    <xf numFmtId="0" fontId="7" fillId="0" borderId="0" xfId="0" applyFont="1" applyFill="1" applyBorder="1"/>
    <xf numFmtId="0" fontId="18" fillId="0" borderId="0" xfId="0" applyFont="1" applyFill="1" applyBorder="1" applyAlignment="1"/>
    <xf numFmtId="0" fontId="12" fillId="0" borderId="0" xfId="0" applyFont="1" applyFill="1" applyBorder="1" applyAlignment="1"/>
    <xf numFmtId="165" fontId="4" fillId="0" borderId="0" xfId="0" applyNumberFormat="1" applyFont="1" applyFill="1" applyBorder="1" applyAlignment="1">
      <alignment horizontal="center"/>
    </xf>
    <xf numFmtId="9" fontId="4" fillId="0" borderId="0" xfId="2" applyFont="1" applyFill="1" applyBorder="1" applyAlignment="1">
      <alignment horizontal="center"/>
    </xf>
    <xf numFmtId="9" fontId="4" fillId="0" borderId="0" xfId="2" applyFont="1" applyFill="1" applyBorder="1" applyAlignment="1">
      <alignment horizontal="left"/>
    </xf>
    <xf numFmtId="166" fontId="4" fillId="0" borderId="0" xfId="0" applyNumberFormat="1" applyFont="1" applyFill="1" applyBorder="1"/>
    <xf numFmtId="0" fontId="8" fillId="0" borderId="0" xfId="6" applyFont="1" applyFill="1" applyAlignment="1"/>
    <xf numFmtId="3" fontId="8" fillId="0" borderId="0" xfId="0" applyNumberFormat="1" applyFont="1" applyFill="1" applyBorder="1" applyAlignment="1"/>
    <xf numFmtId="3" fontId="4" fillId="0" borderId="0" xfId="0" applyNumberFormat="1" applyFont="1" applyBorder="1"/>
    <xf numFmtId="3" fontId="2" fillId="0" borderId="0" xfId="0" applyNumberFormat="1" applyFont="1" applyFill="1" applyBorder="1" applyAlignment="1">
      <alignment horizontal="center" vertical="center"/>
    </xf>
    <xf numFmtId="3" fontId="9" fillId="0" borderId="0" xfId="0" applyNumberFormat="1" applyFont="1" applyFill="1" applyBorder="1" applyAlignment="1"/>
    <xf numFmtId="3" fontId="8" fillId="0" borderId="0" xfId="6" applyNumberFormat="1" applyFont="1" applyAlignment="1">
      <alignment horizontal="center"/>
    </xf>
  </cellXfs>
  <cellStyles count="9">
    <cellStyle name="Comma" xfId="1" builtinId="3"/>
    <cellStyle name="Normal" xfId="0" builtinId="0"/>
    <cellStyle name="Normal 3" xfId="3"/>
    <cellStyle name="Normal_Multi_Year2" xfId="5"/>
    <cellStyle name="Normal_QUERY1" xfId="8"/>
    <cellStyle name="Normal_Sheet1" xfId="4"/>
    <cellStyle name="Normal_Tables Business Plan" xfId="7"/>
    <cellStyle name="Percent" xfId="2" builtinId="5"/>
    <cellStyle name="標準 2"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V574"/>
  <sheetViews>
    <sheetView tabSelected="1" workbookViewId="0">
      <selection activeCell="C1" sqref="C1"/>
    </sheetView>
  </sheetViews>
  <sheetFormatPr defaultRowHeight="10.199999999999999"/>
  <cols>
    <col min="1" max="1" width="14.33203125" style="45" customWidth="1"/>
    <col min="2" max="2" width="8.1640625" style="9" customWidth="1"/>
    <col min="3" max="3" width="8.83203125" style="9" customWidth="1"/>
    <col min="4" max="4" width="6" style="9" customWidth="1"/>
    <col min="5" max="5" width="15.33203125" style="9" customWidth="1"/>
    <col min="6" max="6" width="20.1640625" style="9" customWidth="1"/>
    <col min="7" max="7" width="18" style="9" customWidth="1"/>
    <col min="8" max="8" width="16.83203125" style="45" customWidth="1"/>
    <col min="9" max="9" width="12" style="55" customWidth="1"/>
    <col min="10" max="10" width="9.5" style="55" customWidth="1"/>
    <col min="11" max="11" width="10.5" style="55" customWidth="1"/>
    <col min="12" max="12" width="7.83203125" style="55" customWidth="1"/>
    <col min="13" max="13" width="12" style="55" customWidth="1"/>
    <col min="14" max="17" width="7.83203125" style="55" customWidth="1"/>
    <col min="18" max="18" width="7.83203125" style="20" customWidth="1"/>
    <col min="19" max="19" width="7.83203125" style="55" customWidth="1"/>
    <col min="20" max="20" width="7.83203125" style="20" customWidth="1"/>
    <col min="21" max="21" width="7.83203125" style="55" customWidth="1"/>
    <col min="22" max="22" width="7.83203125" style="20" customWidth="1"/>
    <col min="23" max="23" width="7.83203125" style="55" customWidth="1"/>
    <col min="24" max="24" width="7.83203125" style="20" customWidth="1"/>
    <col min="25" max="25" width="7.83203125" style="55" customWidth="1"/>
    <col min="26" max="26" width="7.83203125" style="20" customWidth="1"/>
    <col min="27" max="27" width="7.83203125" style="55" customWidth="1"/>
    <col min="28" max="28" width="7.83203125" style="20" customWidth="1"/>
    <col min="29" max="29" width="9.33203125" style="131" customWidth="1"/>
    <col min="30" max="30" width="9.83203125" style="165" customWidth="1"/>
    <col min="31" max="31" width="9.1640625" style="131" customWidth="1"/>
    <col min="32" max="33" width="10.1640625" style="145" customWidth="1"/>
    <col min="34" max="34" width="7.83203125" style="166" customWidth="1"/>
    <col min="35" max="35" width="13.5" style="167" customWidth="1"/>
    <col min="36" max="36" width="14.5" style="167" customWidth="1"/>
    <col min="37" max="37" width="7.1640625" style="166" customWidth="1"/>
    <col min="38" max="38" width="6.6640625" style="166" customWidth="1"/>
    <col min="39" max="39" width="26" style="166" customWidth="1"/>
    <col min="40" max="40" width="8.6640625" style="50" customWidth="1"/>
    <col min="41" max="41" width="7.83203125" style="45" customWidth="1"/>
    <col min="42" max="42" width="8.6640625" style="50" customWidth="1"/>
    <col min="43" max="43" width="7.83203125" style="45" customWidth="1"/>
    <col min="44" max="44" width="8.6640625" style="50" customWidth="1"/>
    <col min="45" max="45" width="7.83203125" style="45" customWidth="1"/>
    <col min="46" max="46" width="8.5" style="50" customWidth="1"/>
    <col min="47" max="47" width="7.83203125" style="45" customWidth="1"/>
    <col min="48" max="48" width="9" style="50" customWidth="1"/>
    <col min="49" max="49" width="7.83203125" style="45" customWidth="1"/>
    <col min="50" max="50" width="8.5" style="50" customWidth="1"/>
    <col min="51" max="51" width="7.83203125" style="45" customWidth="1"/>
    <col min="52" max="52" width="7.83203125" style="61" customWidth="1"/>
    <col min="53" max="53" width="7.83203125" style="45" customWidth="1"/>
    <col min="54" max="54" width="10.1640625" style="145" customWidth="1"/>
    <col min="55" max="57" width="9.33203125" style="9"/>
    <col min="58" max="59" width="9.33203125" style="45"/>
    <col min="60" max="60" width="10.6640625" style="45" customWidth="1"/>
    <col min="61" max="61" width="10.6640625" style="168" customWidth="1"/>
    <col min="62" max="62" width="11.6640625" style="61" customWidth="1"/>
    <col min="63" max="63" width="27.83203125" style="45" customWidth="1"/>
    <col min="64" max="64" width="11.1640625" style="21" customWidth="1"/>
    <col min="65" max="65" width="20.33203125" style="45" customWidth="1"/>
    <col min="66" max="68" width="9.33203125" style="45"/>
    <col min="69" max="69" width="28.33203125" style="45" customWidth="1"/>
    <col min="70" max="70" width="12" style="45" customWidth="1"/>
    <col min="71" max="71" width="9.33203125" style="45"/>
    <col min="72" max="72" width="20.1640625" style="45" customWidth="1"/>
    <col min="73" max="73" width="20.83203125" style="45" customWidth="1"/>
    <col min="74" max="74" width="9.33203125" style="45"/>
    <col min="75" max="75" width="35.1640625" style="45" customWidth="1"/>
    <col min="76" max="76" width="14.1640625" style="45" customWidth="1"/>
    <col min="77" max="77" width="42.33203125" style="45" customWidth="1"/>
    <col min="78" max="187" width="9.33203125" style="45"/>
    <col min="188" max="188" width="14.33203125" style="45" customWidth="1"/>
    <col min="189" max="190" width="0" style="45" hidden="1" customWidth="1"/>
    <col min="191" max="191" width="8.1640625" style="45" customWidth="1"/>
    <col min="192" max="192" width="8.83203125" style="45" customWidth="1"/>
    <col min="193" max="194" width="0" style="45" hidden="1" customWidth="1"/>
    <col min="195" max="195" width="6" style="45" customWidth="1"/>
    <col min="196" max="196" width="0" style="45" hidden="1" customWidth="1"/>
    <col min="197" max="197" width="15.33203125" style="45" customWidth="1"/>
    <col min="198" max="198" width="20.1640625" style="45" customWidth="1"/>
    <col min="199" max="199" width="18" style="45" customWidth="1"/>
    <col min="200" max="200" width="16.83203125" style="45" customWidth="1"/>
    <col min="201" max="201" width="22.1640625" style="45" customWidth="1"/>
    <col min="202" max="202" width="14.5" style="45" customWidth="1"/>
    <col min="203" max="203" width="34.33203125" style="45" customWidth="1"/>
    <col min="204" max="204" width="32" style="45" customWidth="1"/>
    <col min="205" max="205" width="35.83203125" style="45" customWidth="1"/>
    <col min="206" max="206" width="14.1640625" style="45" customWidth="1"/>
    <col min="207" max="207" width="12.5" style="45" customWidth="1"/>
    <col min="208" max="208" width="12" style="45" customWidth="1"/>
    <col min="209" max="209" width="9.5" style="45" customWidth="1"/>
    <col min="210" max="210" width="10.5" style="45" customWidth="1"/>
    <col min="211" max="211" width="7.83203125" style="45" customWidth="1"/>
    <col min="212" max="212" width="12" style="45" customWidth="1"/>
    <col min="213" max="233" width="7.83203125" style="45" customWidth="1"/>
    <col min="234" max="234" width="10.5" style="45" customWidth="1"/>
    <col min="235" max="249" width="7.83203125" style="45" customWidth="1"/>
    <col min="250" max="250" width="11.6640625" style="45" customWidth="1"/>
    <col min="251" max="251" width="6" style="45" customWidth="1"/>
    <col min="252" max="252" width="11.33203125" style="45" customWidth="1"/>
    <col min="253" max="253" width="6.1640625" style="45" customWidth="1"/>
    <col min="254" max="254" width="12.33203125" style="45" customWidth="1"/>
    <col min="255" max="255" width="6.5" style="45" customWidth="1"/>
    <col min="256" max="256" width="10.83203125" style="45" customWidth="1"/>
    <col min="257" max="257" width="6" style="45" customWidth="1"/>
    <col min="258" max="258" width="9" style="45" customWidth="1"/>
    <col min="259" max="259" width="6.1640625" style="45" customWidth="1"/>
    <col min="260" max="260" width="7.83203125" style="45" customWidth="1"/>
    <col min="261" max="261" width="7.1640625" style="45" customWidth="1"/>
    <col min="262" max="262" width="7.83203125" style="45" customWidth="1"/>
    <col min="263" max="263" width="6.5" style="45" customWidth="1"/>
    <col min="264" max="264" width="7.83203125" style="45" customWidth="1"/>
    <col min="265" max="265" width="6.1640625" style="45" customWidth="1"/>
    <col min="266" max="267" width="7.83203125" style="45" customWidth="1"/>
    <col min="268" max="268" width="8" style="45" customWidth="1"/>
    <col min="269" max="269" width="7.1640625" style="45" customWidth="1"/>
    <col min="270" max="270" width="10.83203125" style="45" customWidth="1"/>
    <col min="271" max="271" width="9.33203125" style="45" customWidth="1"/>
    <col min="272" max="272" width="9.83203125" style="45" customWidth="1"/>
    <col min="273" max="273" width="9.1640625" style="45" customWidth="1"/>
    <col min="274" max="275" width="10.1640625" style="45" customWidth="1"/>
    <col min="276" max="276" width="7.83203125" style="45" customWidth="1"/>
    <col min="277" max="277" width="9.33203125" style="45" customWidth="1"/>
    <col min="278" max="278" width="14.5" style="45" customWidth="1"/>
    <col min="279" max="279" width="71.1640625" style="45" customWidth="1"/>
    <col min="280" max="280" width="35.6640625" style="45" customWidth="1"/>
    <col min="281" max="281" width="14.5" style="45" customWidth="1"/>
    <col min="282" max="282" width="7.1640625" style="45" customWidth="1"/>
    <col min="283" max="283" width="6.6640625" style="45" customWidth="1"/>
    <col min="284" max="284" width="50.5" style="45" customWidth="1"/>
    <col min="285" max="287" width="0" style="45" hidden="1" customWidth="1"/>
    <col min="288" max="288" width="26.1640625" style="45" customWidth="1"/>
    <col min="289" max="289" width="15" style="45" customWidth="1"/>
    <col min="290" max="290" width="14.5" style="45" bestFit="1" customWidth="1"/>
    <col min="291" max="291" width="7.83203125" style="45" customWidth="1"/>
    <col min="292" max="292" width="14.33203125" style="45" customWidth="1"/>
    <col min="293" max="293" width="7.83203125" style="45" customWidth="1"/>
    <col min="294" max="294" width="10.33203125" style="45" customWidth="1"/>
    <col min="295" max="295" width="7.83203125" style="45" customWidth="1"/>
    <col min="296" max="296" width="8.6640625" style="45" customWidth="1"/>
    <col min="297" max="297" width="7.83203125" style="45" customWidth="1"/>
    <col min="298" max="298" width="8.6640625" style="45" customWidth="1"/>
    <col min="299" max="299" width="7.83203125" style="45" customWidth="1"/>
    <col min="300" max="300" width="8.6640625" style="45" customWidth="1"/>
    <col min="301" max="301" width="7.83203125" style="45" customWidth="1"/>
    <col min="302" max="302" width="8.5" style="45" customWidth="1"/>
    <col min="303" max="303" width="7.83203125" style="45" customWidth="1"/>
    <col min="304" max="304" width="9" style="45" customWidth="1"/>
    <col min="305" max="305" width="7.83203125" style="45" customWidth="1"/>
    <col min="306" max="306" width="8.5" style="45" customWidth="1"/>
    <col min="307" max="309" width="7.83203125" style="45" customWidth="1"/>
    <col min="310" max="310" width="10.1640625" style="45" customWidth="1"/>
    <col min="311" max="315" width="9.33203125" style="45"/>
    <col min="316" max="317" width="10.6640625" style="45" customWidth="1"/>
    <col min="318" max="318" width="11.6640625" style="45" customWidth="1"/>
    <col min="319" max="319" width="27.83203125" style="45" customWidth="1"/>
    <col min="320" max="320" width="11.1640625" style="45" customWidth="1"/>
    <col min="321" max="321" width="20.33203125" style="45" customWidth="1"/>
    <col min="322" max="324" width="9.33203125" style="45"/>
    <col min="325" max="325" width="28.33203125" style="45" customWidth="1"/>
    <col min="326" max="326" width="12" style="45" customWidth="1"/>
    <col min="327" max="327" width="9.33203125" style="45"/>
    <col min="328" max="328" width="20.1640625" style="45" customWidth="1"/>
    <col min="329" max="329" width="20.83203125" style="45" customWidth="1"/>
    <col min="330" max="330" width="9.33203125" style="45"/>
    <col min="331" max="331" width="35.1640625" style="45" customWidth="1"/>
    <col min="332" max="332" width="14.1640625" style="45" customWidth="1"/>
    <col min="333" max="333" width="42.33203125" style="45" customWidth="1"/>
    <col min="334" max="443" width="9.33203125" style="45"/>
    <col min="444" max="444" width="14.33203125" style="45" customWidth="1"/>
    <col min="445" max="446" width="0" style="45" hidden="1" customWidth="1"/>
    <col min="447" max="447" width="8.1640625" style="45" customWidth="1"/>
    <col min="448" max="448" width="8.83203125" style="45" customWidth="1"/>
    <col min="449" max="450" width="0" style="45" hidden="1" customWidth="1"/>
    <col min="451" max="451" width="6" style="45" customWidth="1"/>
    <col min="452" max="452" width="0" style="45" hidden="1" customWidth="1"/>
    <col min="453" max="453" width="15.33203125" style="45" customWidth="1"/>
    <col min="454" max="454" width="20.1640625" style="45" customWidth="1"/>
    <col min="455" max="455" width="18" style="45" customWidth="1"/>
    <col min="456" max="456" width="16.83203125" style="45" customWidth="1"/>
    <col min="457" max="457" width="22.1640625" style="45" customWidth="1"/>
    <col min="458" max="458" width="14.5" style="45" customWidth="1"/>
    <col min="459" max="459" width="34.33203125" style="45" customWidth="1"/>
    <col min="460" max="460" width="32" style="45" customWidth="1"/>
    <col min="461" max="461" width="35.83203125" style="45" customWidth="1"/>
    <col min="462" max="462" width="14.1640625" style="45" customWidth="1"/>
    <col min="463" max="463" width="12.5" style="45" customWidth="1"/>
    <col min="464" max="464" width="12" style="45" customWidth="1"/>
    <col min="465" max="465" width="9.5" style="45" customWidth="1"/>
    <col min="466" max="466" width="10.5" style="45" customWidth="1"/>
    <col min="467" max="467" width="7.83203125" style="45" customWidth="1"/>
    <col min="468" max="468" width="12" style="45" customWidth="1"/>
    <col min="469" max="489" width="7.83203125" style="45" customWidth="1"/>
    <col min="490" max="490" width="10.5" style="45" customWidth="1"/>
    <col min="491" max="505" width="7.83203125" style="45" customWidth="1"/>
    <col min="506" max="506" width="11.6640625" style="45" customWidth="1"/>
    <col min="507" max="507" width="6" style="45" customWidth="1"/>
    <col min="508" max="508" width="11.33203125" style="45" customWidth="1"/>
    <col min="509" max="509" width="6.1640625" style="45" customWidth="1"/>
    <col min="510" max="510" width="12.33203125" style="45" customWidth="1"/>
    <col min="511" max="511" width="6.5" style="45" customWidth="1"/>
    <col min="512" max="512" width="10.83203125" style="45" customWidth="1"/>
    <col min="513" max="513" width="6" style="45" customWidth="1"/>
    <col min="514" max="514" width="9" style="45" customWidth="1"/>
    <col min="515" max="515" width="6.1640625" style="45" customWidth="1"/>
    <col min="516" max="516" width="7.83203125" style="45" customWidth="1"/>
    <col min="517" max="517" width="7.1640625" style="45" customWidth="1"/>
    <col min="518" max="518" width="7.83203125" style="45" customWidth="1"/>
    <col min="519" max="519" width="6.5" style="45" customWidth="1"/>
    <col min="520" max="520" width="7.83203125" style="45" customWidth="1"/>
    <col min="521" max="521" width="6.1640625" style="45" customWidth="1"/>
    <col min="522" max="523" width="7.83203125" style="45" customWidth="1"/>
    <col min="524" max="524" width="8" style="45" customWidth="1"/>
    <col min="525" max="525" width="7.1640625" style="45" customWidth="1"/>
    <col min="526" max="526" width="10.83203125" style="45" customWidth="1"/>
    <col min="527" max="527" width="9.33203125" style="45" customWidth="1"/>
    <col min="528" max="528" width="9.83203125" style="45" customWidth="1"/>
    <col min="529" max="529" width="9.1640625" style="45" customWidth="1"/>
    <col min="530" max="531" width="10.1640625" style="45" customWidth="1"/>
    <col min="532" max="532" width="7.83203125" style="45" customWidth="1"/>
    <col min="533" max="533" width="9.33203125" style="45" customWidth="1"/>
    <col min="534" max="534" width="14.5" style="45" customWidth="1"/>
    <col min="535" max="535" width="71.1640625" style="45" customWidth="1"/>
    <col min="536" max="536" width="35.6640625" style="45" customWidth="1"/>
    <col min="537" max="537" width="14.5" style="45" customWidth="1"/>
    <col min="538" max="538" width="7.1640625" style="45" customWidth="1"/>
    <col min="539" max="539" width="6.6640625" style="45" customWidth="1"/>
    <col min="540" max="540" width="50.5" style="45" customWidth="1"/>
    <col min="541" max="543" width="0" style="45" hidden="1" customWidth="1"/>
    <col min="544" max="544" width="26.1640625" style="45" customWidth="1"/>
    <col min="545" max="545" width="15" style="45" customWidth="1"/>
    <col min="546" max="546" width="14.5" style="45" bestFit="1" customWidth="1"/>
    <col min="547" max="547" width="7.83203125" style="45" customWidth="1"/>
    <col min="548" max="548" width="14.33203125" style="45" customWidth="1"/>
    <col min="549" max="549" width="7.83203125" style="45" customWidth="1"/>
    <col min="550" max="550" width="10.33203125" style="45" customWidth="1"/>
    <col min="551" max="551" width="7.83203125" style="45" customWidth="1"/>
    <col min="552" max="552" width="8.6640625" style="45" customWidth="1"/>
    <col min="553" max="553" width="7.83203125" style="45" customWidth="1"/>
    <col min="554" max="554" width="8.6640625" style="45" customWidth="1"/>
    <col min="555" max="555" width="7.83203125" style="45" customWidth="1"/>
    <col min="556" max="556" width="8.6640625" style="45" customWidth="1"/>
    <col min="557" max="557" width="7.83203125" style="45" customWidth="1"/>
    <col min="558" max="558" width="8.5" style="45" customWidth="1"/>
    <col min="559" max="559" width="7.83203125" style="45" customWidth="1"/>
    <col min="560" max="560" width="9" style="45" customWidth="1"/>
    <col min="561" max="561" width="7.83203125" style="45" customWidth="1"/>
    <col min="562" max="562" width="8.5" style="45" customWidth="1"/>
    <col min="563" max="565" width="7.83203125" style="45" customWidth="1"/>
    <col min="566" max="566" width="10.1640625" style="45" customWidth="1"/>
    <col min="567" max="571" width="9.33203125" style="45"/>
    <col min="572" max="573" width="10.6640625" style="45" customWidth="1"/>
    <col min="574" max="574" width="11.6640625" style="45" customWidth="1"/>
    <col min="575" max="575" width="27.83203125" style="45" customWidth="1"/>
    <col min="576" max="576" width="11.1640625" style="45" customWidth="1"/>
    <col min="577" max="577" width="20.33203125" style="45" customWidth="1"/>
    <col min="578" max="580" width="9.33203125" style="45"/>
    <col min="581" max="581" width="28.33203125" style="45" customWidth="1"/>
    <col min="582" max="582" width="12" style="45" customWidth="1"/>
    <col min="583" max="583" width="9.33203125" style="45"/>
    <col min="584" max="584" width="20.1640625" style="45" customWidth="1"/>
    <col min="585" max="585" width="20.83203125" style="45" customWidth="1"/>
    <col min="586" max="586" width="9.33203125" style="45"/>
    <col min="587" max="587" width="35.1640625" style="45" customWidth="1"/>
    <col min="588" max="588" width="14.1640625" style="45" customWidth="1"/>
    <col min="589" max="589" width="42.33203125" style="45" customWidth="1"/>
    <col min="590" max="699" width="9.33203125" style="45"/>
    <col min="700" max="700" width="14.33203125" style="45" customWidth="1"/>
    <col min="701" max="702" width="0" style="45" hidden="1" customWidth="1"/>
    <col min="703" max="703" width="8.1640625" style="45" customWidth="1"/>
    <col min="704" max="704" width="8.83203125" style="45" customWidth="1"/>
    <col min="705" max="706" width="0" style="45" hidden="1" customWidth="1"/>
    <col min="707" max="707" width="6" style="45" customWidth="1"/>
    <col min="708" max="708" width="0" style="45" hidden="1" customWidth="1"/>
    <col min="709" max="709" width="15.33203125" style="45" customWidth="1"/>
    <col min="710" max="710" width="20.1640625" style="45" customWidth="1"/>
    <col min="711" max="711" width="18" style="45" customWidth="1"/>
    <col min="712" max="712" width="16.83203125" style="45" customWidth="1"/>
    <col min="713" max="713" width="22.1640625" style="45" customWidth="1"/>
    <col min="714" max="714" width="14.5" style="45" customWidth="1"/>
    <col min="715" max="715" width="34.33203125" style="45" customWidth="1"/>
    <col min="716" max="716" width="32" style="45" customWidth="1"/>
    <col min="717" max="717" width="35.83203125" style="45" customWidth="1"/>
    <col min="718" max="718" width="14.1640625" style="45" customWidth="1"/>
    <col min="719" max="719" width="12.5" style="45" customWidth="1"/>
    <col min="720" max="720" width="12" style="45" customWidth="1"/>
    <col min="721" max="721" width="9.5" style="45" customWidth="1"/>
    <col min="722" max="722" width="10.5" style="45" customWidth="1"/>
    <col min="723" max="723" width="7.83203125" style="45" customWidth="1"/>
    <col min="724" max="724" width="12" style="45" customWidth="1"/>
    <col min="725" max="745" width="7.83203125" style="45" customWidth="1"/>
    <col min="746" max="746" width="10.5" style="45" customWidth="1"/>
    <col min="747" max="761" width="7.83203125" style="45" customWidth="1"/>
    <col min="762" max="762" width="11.6640625" style="45" customWidth="1"/>
    <col min="763" max="763" width="6" style="45" customWidth="1"/>
    <col min="764" max="764" width="11.33203125" style="45" customWidth="1"/>
    <col min="765" max="765" width="6.1640625" style="45" customWidth="1"/>
    <col min="766" max="766" width="12.33203125" style="45" customWidth="1"/>
    <col min="767" max="767" width="6.5" style="45" customWidth="1"/>
    <col min="768" max="768" width="10.83203125" style="45" customWidth="1"/>
    <col min="769" max="769" width="6" style="45" customWidth="1"/>
    <col min="770" max="770" width="9" style="45" customWidth="1"/>
    <col min="771" max="771" width="6.1640625" style="45" customWidth="1"/>
    <col min="772" max="772" width="7.83203125" style="45" customWidth="1"/>
    <col min="773" max="773" width="7.1640625" style="45" customWidth="1"/>
    <col min="774" max="774" width="7.83203125" style="45" customWidth="1"/>
    <col min="775" max="775" width="6.5" style="45" customWidth="1"/>
    <col min="776" max="776" width="7.83203125" style="45" customWidth="1"/>
    <col min="777" max="777" width="6.1640625" style="45" customWidth="1"/>
    <col min="778" max="779" width="7.83203125" style="45" customWidth="1"/>
    <col min="780" max="780" width="8" style="45" customWidth="1"/>
    <col min="781" max="781" width="7.1640625" style="45" customWidth="1"/>
    <col min="782" max="782" width="10.83203125" style="45" customWidth="1"/>
    <col min="783" max="783" width="9.33203125" style="45" customWidth="1"/>
    <col min="784" max="784" width="9.83203125" style="45" customWidth="1"/>
    <col min="785" max="785" width="9.1640625" style="45" customWidth="1"/>
    <col min="786" max="787" width="10.1640625" style="45" customWidth="1"/>
    <col min="788" max="788" width="7.83203125" style="45" customWidth="1"/>
    <col min="789" max="789" width="9.33203125" style="45" customWidth="1"/>
    <col min="790" max="790" width="14.5" style="45" customWidth="1"/>
    <col min="791" max="791" width="71.1640625" style="45" customWidth="1"/>
    <col min="792" max="792" width="35.6640625" style="45" customWidth="1"/>
    <col min="793" max="793" width="14.5" style="45" customWidth="1"/>
    <col min="794" max="794" width="7.1640625" style="45" customWidth="1"/>
    <col min="795" max="795" width="6.6640625" style="45" customWidth="1"/>
    <col min="796" max="796" width="50.5" style="45" customWidth="1"/>
    <col min="797" max="799" width="0" style="45" hidden="1" customWidth="1"/>
    <col min="800" max="800" width="26.1640625" style="45" customWidth="1"/>
    <col min="801" max="801" width="15" style="45" customWidth="1"/>
    <col min="802" max="802" width="14.5" style="45" bestFit="1" customWidth="1"/>
    <col min="803" max="803" width="7.83203125" style="45" customWidth="1"/>
    <col min="804" max="804" width="14.33203125" style="45" customWidth="1"/>
    <col min="805" max="805" width="7.83203125" style="45" customWidth="1"/>
    <col min="806" max="806" width="10.33203125" style="45" customWidth="1"/>
    <col min="807" max="807" width="7.83203125" style="45" customWidth="1"/>
    <col min="808" max="808" width="8.6640625" style="45" customWidth="1"/>
    <col min="809" max="809" width="7.83203125" style="45" customWidth="1"/>
    <col min="810" max="810" width="8.6640625" style="45" customWidth="1"/>
    <col min="811" max="811" width="7.83203125" style="45" customWidth="1"/>
    <col min="812" max="812" width="8.6640625" style="45" customWidth="1"/>
    <col min="813" max="813" width="7.83203125" style="45" customWidth="1"/>
    <col min="814" max="814" width="8.5" style="45" customWidth="1"/>
    <col min="815" max="815" width="7.83203125" style="45" customWidth="1"/>
    <col min="816" max="816" width="9" style="45" customWidth="1"/>
    <col min="817" max="817" width="7.83203125" style="45" customWidth="1"/>
    <col min="818" max="818" width="8.5" style="45" customWidth="1"/>
    <col min="819" max="821" width="7.83203125" style="45" customWidth="1"/>
    <col min="822" max="822" width="10.1640625" style="45" customWidth="1"/>
    <col min="823" max="827" width="9.33203125" style="45"/>
    <col min="828" max="829" width="10.6640625" style="45" customWidth="1"/>
    <col min="830" max="830" width="11.6640625" style="45" customWidth="1"/>
    <col min="831" max="831" width="27.83203125" style="45" customWidth="1"/>
    <col min="832" max="832" width="11.1640625" style="45" customWidth="1"/>
    <col min="833" max="833" width="20.33203125" style="45" customWidth="1"/>
    <col min="834" max="836" width="9.33203125" style="45"/>
    <col min="837" max="837" width="28.33203125" style="45" customWidth="1"/>
    <col min="838" max="838" width="12" style="45" customWidth="1"/>
    <col min="839" max="839" width="9.33203125" style="45"/>
    <col min="840" max="840" width="20.1640625" style="45" customWidth="1"/>
    <col min="841" max="841" width="20.83203125" style="45" customWidth="1"/>
    <col min="842" max="842" width="9.33203125" style="45"/>
    <col min="843" max="843" width="35.1640625" style="45" customWidth="1"/>
    <col min="844" max="844" width="14.1640625" style="45" customWidth="1"/>
    <col min="845" max="845" width="42.33203125" style="45" customWidth="1"/>
    <col min="846" max="955" width="9.33203125" style="45"/>
    <col min="956" max="956" width="14.33203125" style="45" customWidth="1"/>
    <col min="957" max="958" width="0" style="45" hidden="1" customWidth="1"/>
    <col min="959" max="959" width="8.1640625" style="45" customWidth="1"/>
    <col min="960" max="960" width="8.83203125" style="45" customWidth="1"/>
    <col min="961" max="962" width="0" style="45" hidden="1" customWidth="1"/>
    <col min="963" max="963" width="6" style="45" customWidth="1"/>
    <col min="964" max="964" width="0" style="45" hidden="1" customWidth="1"/>
    <col min="965" max="965" width="15.33203125" style="45" customWidth="1"/>
    <col min="966" max="966" width="20.1640625" style="45" customWidth="1"/>
    <col min="967" max="967" width="18" style="45" customWidth="1"/>
    <col min="968" max="968" width="16.83203125" style="45" customWidth="1"/>
    <col min="969" max="969" width="22.1640625" style="45" customWidth="1"/>
    <col min="970" max="970" width="14.5" style="45" customWidth="1"/>
    <col min="971" max="971" width="34.33203125" style="45" customWidth="1"/>
    <col min="972" max="972" width="32" style="45" customWidth="1"/>
    <col min="973" max="973" width="35.83203125" style="45" customWidth="1"/>
    <col min="974" max="974" width="14.1640625" style="45" customWidth="1"/>
    <col min="975" max="975" width="12.5" style="45" customWidth="1"/>
    <col min="976" max="976" width="12" style="45" customWidth="1"/>
    <col min="977" max="977" width="9.5" style="45" customWidth="1"/>
    <col min="978" max="978" width="10.5" style="45" customWidth="1"/>
    <col min="979" max="979" width="7.83203125" style="45" customWidth="1"/>
    <col min="980" max="980" width="12" style="45" customWidth="1"/>
    <col min="981" max="1001" width="7.83203125" style="45" customWidth="1"/>
    <col min="1002" max="1002" width="10.5" style="45" customWidth="1"/>
    <col min="1003" max="1017" width="7.83203125" style="45" customWidth="1"/>
    <col min="1018" max="1018" width="11.6640625" style="45" customWidth="1"/>
    <col min="1019" max="1019" width="6" style="45" customWidth="1"/>
    <col min="1020" max="1020" width="11.33203125" style="45" customWidth="1"/>
    <col min="1021" max="1021" width="6.1640625" style="45" customWidth="1"/>
    <col min="1022" max="1022" width="12.33203125" style="45" customWidth="1"/>
    <col min="1023" max="1023" width="6.5" style="45" customWidth="1"/>
    <col min="1024" max="1024" width="10.83203125" style="45" customWidth="1"/>
    <col min="1025" max="1025" width="6" style="45" customWidth="1"/>
    <col min="1026" max="1026" width="9" style="45" customWidth="1"/>
    <col min="1027" max="1027" width="6.1640625" style="45" customWidth="1"/>
    <col min="1028" max="1028" width="7.83203125" style="45" customWidth="1"/>
    <col min="1029" max="1029" width="7.1640625" style="45" customWidth="1"/>
    <col min="1030" max="1030" width="7.83203125" style="45" customWidth="1"/>
    <col min="1031" max="1031" width="6.5" style="45" customWidth="1"/>
    <col min="1032" max="1032" width="7.83203125" style="45" customWidth="1"/>
    <col min="1033" max="1033" width="6.1640625" style="45" customWidth="1"/>
    <col min="1034" max="1035" width="7.83203125" style="45" customWidth="1"/>
    <col min="1036" max="1036" width="8" style="45" customWidth="1"/>
    <col min="1037" max="1037" width="7.1640625" style="45" customWidth="1"/>
    <col min="1038" max="1038" width="10.83203125" style="45" customWidth="1"/>
    <col min="1039" max="1039" width="9.33203125" style="45" customWidth="1"/>
    <col min="1040" max="1040" width="9.83203125" style="45" customWidth="1"/>
    <col min="1041" max="1041" width="9.1640625" style="45" customWidth="1"/>
    <col min="1042" max="1043" width="10.1640625" style="45" customWidth="1"/>
    <col min="1044" max="1044" width="7.83203125" style="45" customWidth="1"/>
    <col min="1045" max="1045" width="9.33203125" style="45" customWidth="1"/>
    <col min="1046" max="1046" width="14.5" style="45" customWidth="1"/>
    <col min="1047" max="1047" width="71.1640625" style="45" customWidth="1"/>
    <col min="1048" max="1048" width="35.6640625" style="45" customWidth="1"/>
    <col min="1049" max="1049" width="14.5" style="45" customWidth="1"/>
    <col min="1050" max="1050" width="7.1640625" style="45" customWidth="1"/>
    <col min="1051" max="1051" width="6.6640625" style="45" customWidth="1"/>
    <col min="1052" max="1052" width="50.5" style="45" customWidth="1"/>
    <col min="1053" max="1055" width="0" style="45" hidden="1" customWidth="1"/>
    <col min="1056" max="1056" width="26.1640625" style="45" customWidth="1"/>
    <col min="1057" max="1057" width="15" style="45" customWidth="1"/>
    <col min="1058" max="1058" width="14.5" style="45" bestFit="1" customWidth="1"/>
    <col min="1059" max="1059" width="7.83203125" style="45" customWidth="1"/>
    <col min="1060" max="1060" width="14.33203125" style="45" customWidth="1"/>
    <col min="1061" max="1061" width="7.83203125" style="45" customWidth="1"/>
    <col min="1062" max="1062" width="10.33203125" style="45" customWidth="1"/>
    <col min="1063" max="1063" width="7.83203125" style="45" customWidth="1"/>
    <col min="1064" max="1064" width="8.6640625" style="45" customWidth="1"/>
    <col min="1065" max="1065" width="7.83203125" style="45" customWidth="1"/>
    <col min="1066" max="1066" width="8.6640625" style="45" customWidth="1"/>
    <col min="1067" max="1067" width="7.83203125" style="45" customWidth="1"/>
    <col min="1068" max="1068" width="8.6640625" style="45" customWidth="1"/>
    <col min="1069" max="1069" width="7.83203125" style="45" customWidth="1"/>
    <col min="1070" max="1070" width="8.5" style="45" customWidth="1"/>
    <col min="1071" max="1071" width="7.83203125" style="45" customWidth="1"/>
    <col min="1072" max="1072" width="9" style="45" customWidth="1"/>
    <col min="1073" max="1073" width="7.83203125" style="45" customWidth="1"/>
    <col min="1074" max="1074" width="8.5" style="45" customWidth="1"/>
    <col min="1075" max="1077" width="7.83203125" style="45" customWidth="1"/>
    <col min="1078" max="1078" width="10.1640625" style="45" customWidth="1"/>
    <col min="1079" max="1083" width="9.33203125" style="45"/>
    <col min="1084" max="1085" width="10.6640625" style="45" customWidth="1"/>
    <col min="1086" max="1086" width="11.6640625" style="45" customWidth="1"/>
    <col min="1087" max="1087" width="27.83203125" style="45" customWidth="1"/>
    <col min="1088" max="1088" width="11.1640625" style="45" customWidth="1"/>
    <col min="1089" max="1089" width="20.33203125" style="45" customWidth="1"/>
    <col min="1090" max="1092" width="9.33203125" style="45"/>
    <col min="1093" max="1093" width="28.33203125" style="45" customWidth="1"/>
    <col min="1094" max="1094" width="12" style="45" customWidth="1"/>
    <col min="1095" max="1095" width="9.33203125" style="45"/>
    <col min="1096" max="1096" width="20.1640625" style="45" customWidth="1"/>
    <col min="1097" max="1097" width="20.83203125" style="45" customWidth="1"/>
    <col min="1098" max="1098" width="9.33203125" style="45"/>
    <col min="1099" max="1099" width="35.1640625" style="45" customWidth="1"/>
    <col min="1100" max="1100" width="14.1640625" style="45" customWidth="1"/>
    <col min="1101" max="1101" width="42.33203125" style="45" customWidth="1"/>
    <col min="1102" max="1211" width="9.33203125" style="45"/>
    <col min="1212" max="1212" width="14.33203125" style="45" customWidth="1"/>
    <col min="1213" max="1214" width="0" style="45" hidden="1" customWidth="1"/>
    <col min="1215" max="1215" width="8.1640625" style="45" customWidth="1"/>
    <col min="1216" max="1216" width="8.83203125" style="45" customWidth="1"/>
    <col min="1217" max="1218" width="0" style="45" hidden="1" customWidth="1"/>
    <col min="1219" max="1219" width="6" style="45" customWidth="1"/>
    <col min="1220" max="1220" width="0" style="45" hidden="1" customWidth="1"/>
    <col min="1221" max="1221" width="15.33203125" style="45" customWidth="1"/>
    <col min="1222" max="1222" width="20.1640625" style="45" customWidth="1"/>
    <col min="1223" max="1223" width="18" style="45" customWidth="1"/>
    <col min="1224" max="1224" width="16.83203125" style="45" customWidth="1"/>
    <col min="1225" max="1225" width="22.1640625" style="45" customWidth="1"/>
    <col min="1226" max="1226" width="14.5" style="45" customWidth="1"/>
    <col min="1227" max="1227" width="34.33203125" style="45" customWidth="1"/>
    <col min="1228" max="1228" width="32" style="45" customWidth="1"/>
    <col min="1229" max="1229" width="35.83203125" style="45" customWidth="1"/>
    <col min="1230" max="1230" width="14.1640625" style="45" customWidth="1"/>
    <col min="1231" max="1231" width="12.5" style="45" customWidth="1"/>
    <col min="1232" max="1232" width="12" style="45" customWidth="1"/>
    <col min="1233" max="1233" width="9.5" style="45" customWidth="1"/>
    <col min="1234" max="1234" width="10.5" style="45" customWidth="1"/>
    <col min="1235" max="1235" width="7.83203125" style="45" customWidth="1"/>
    <col min="1236" max="1236" width="12" style="45" customWidth="1"/>
    <col min="1237" max="1257" width="7.83203125" style="45" customWidth="1"/>
    <col min="1258" max="1258" width="10.5" style="45" customWidth="1"/>
    <col min="1259" max="1273" width="7.83203125" style="45" customWidth="1"/>
    <col min="1274" max="1274" width="11.6640625" style="45" customWidth="1"/>
    <col min="1275" max="1275" width="6" style="45" customWidth="1"/>
    <col min="1276" max="1276" width="11.33203125" style="45" customWidth="1"/>
    <col min="1277" max="1277" width="6.1640625" style="45" customWidth="1"/>
    <col min="1278" max="1278" width="12.33203125" style="45" customWidth="1"/>
    <col min="1279" max="1279" width="6.5" style="45" customWidth="1"/>
    <col min="1280" max="1280" width="10.83203125" style="45" customWidth="1"/>
    <col min="1281" max="1281" width="6" style="45" customWidth="1"/>
    <col min="1282" max="1282" width="9" style="45" customWidth="1"/>
    <col min="1283" max="1283" width="6.1640625" style="45" customWidth="1"/>
    <col min="1284" max="1284" width="7.83203125" style="45" customWidth="1"/>
    <col min="1285" max="1285" width="7.1640625" style="45" customWidth="1"/>
    <col min="1286" max="1286" width="7.83203125" style="45" customWidth="1"/>
    <col min="1287" max="1287" width="6.5" style="45" customWidth="1"/>
    <col min="1288" max="1288" width="7.83203125" style="45" customWidth="1"/>
    <col min="1289" max="1289" width="6.1640625" style="45" customWidth="1"/>
    <col min="1290" max="1291" width="7.83203125" style="45" customWidth="1"/>
    <col min="1292" max="1292" width="8" style="45" customWidth="1"/>
    <col min="1293" max="1293" width="7.1640625" style="45" customWidth="1"/>
    <col min="1294" max="1294" width="10.83203125" style="45" customWidth="1"/>
    <col min="1295" max="1295" width="9.33203125" style="45" customWidth="1"/>
    <col min="1296" max="1296" width="9.83203125" style="45" customWidth="1"/>
    <col min="1297" max="1297" width="9.1640625" style="45" customWidth="1"/>
    <col min="1298" max="1299" width="10.1640625" style="45" customWidth="1"/>
    <col min="1300" max="1300" width="7.83203125" style="45" customWidth="1"/>
    <col min="1301" max="1301" width="9.33203125" style="45" customWidth="1"/>
    <col min="1302" max="1302" width="14.5" style="45" customWidth="1"/>
    <col min="1303" max="1303" width="71.1640625" style="45" customWidth="1"/>
    <col min="1304" max="1304" width="35.6640625" style="45" customWidth="1"/>
    <col min="1305" max="1305" width="14.5" style="45" customWidth="1"/>
    <col min="1306" max="1306" width="7.1640625" style="45" customWidth="1"/>
    <col min="1307" max="1307" width="6.6640625" style="45" customWidth="1"/>
    <col min="1308" max="1308" width="50.5" style="45" customWidth="1"/>
    <col min="1309" max="1311" width="0" style="45" hidden="1" customWidth="1"/>
    <col min="1312" max="1312" width="26.1640625" style="45" customWidth="1"/>
    <col min="1313" max="1313" width="15" style="45" customWidth="1"/>
    <col min="1314" max="1314" width="14.5" style="45" bestFit="1" customWidth="1"/>
    <col min="1315" max="1315" width="7.83203125" style="45" customWidth="1"/>
    <col min="1316" max="1316" width="14.33203125" style="45" customWidth="1"/>
    <col min="1317" max="1317" width="7.83203125" style="45" customWidth="1"/>
    <col min="1318" max="1318" width="10.33203125" style="45" customWidth="1"/>
    <col min="1319" max="1319" width="7.83203125" style="45" customWidth="1"/>
    <col min="1320" max="1320" width="8.6640625" style="45" customWidth="1"/>
    <col min="1321" max="1321" width="7.83203125" style="45" customWidth="1"/>
    <col min="1322" max="1322" width="8.6640625" style="45" customWidth="1"/>
    <col min="1323" max="1323" width="7.83203125" style="45" customWidth="1"/>
    <col min="1324" max="1324" width="8.6640625" style="45" customWidth="1"/>
    <col min="1325" max="1325" width="7.83203125" style="45" customWidth="1"/>
    <col min="1326" max="1326" width="8.5" style="45" customWidth="1"/>
    <col min="1327" max="1327" width="7.83203125" style="45" customWidth="1"/>
    <col min="1328" max="1328" width="9" style="45" customWidth="1"/>
    <col min="1329" max="1329" width="7.83203125" style="45" customWidth="1"/>
    <col min="1330" max="1330" width="8.5" style="45" customWidth="1"/>
    <col min="1331" max="1333" width="7.83203125" style="45" customWidth="1"/>
    <col min="1334" max="1334" width="10.1640625" style="45" customWidth="1"/>
    <col min="1335" max="1339" width="9.33203125" style="45"/>
    <col min="1340" max="1341" width="10.6640625" style="45" customWidth="1"/>
    <col min="1342" max="1342" width="11.6640625" style="45" customWidth="1"/>
    <col min="1343" max="1343" width="27.83203125" style="45" customWidth="1"/>
    <col min="1344" max="1344" width="11.1640625" style="45" customWidth="1"/>
    <col min="1345" max="1345" width="20.33203125" style="45" customWidth="1"/>
    <col min="1346" max="1348" width="9.33203125" style="45"/>
    <col min="1349" max="1349" width="28.33203125" style="45" customWidth="1"/>
    <col min="1350" max="1350" width="12" style="45" customWidth="1"/>
    <col min="1351" max="1351" width="9.33203125" style="45"/>
    <col min="1352" max="1352" width="20.1640625" style="45" customWidth="1"/>
    <col min="1353" max="1353" width="20.83203125" style="45" customWidth="1"/>
    <col min="1354" max="1354" width="9.33203125" style="45"/>
    <col min="1355" max="1355" width="35.1640625" style="45" customWidth="1"/>
    <col min="1356" max="1356" width="14.1640625" style="45" customWidth="1"/>
    <col min="1357" max="1357" width="42.33203125" style="45" customWidth="1"/>
    <col min="1358" max="1467" width="9.33203125" style="45"/>
    <col min="1468" max="1468" width="14.33203125" style="45" customWidth="1"/>
    <col min="1469" max="1470" width="0" style="45" hidden="1" customWidth="1"/>
    <col min="1471" max="1471" width="8.1640625" style="45" customWidth="1"/>
    <col min="1472" max="1472" width="8.83203125" style="45" customWidth="1"/>
    <col min="1473" max="1474" width="0" style="45" hidden="1" customWidth="1"/>
    <col min="1475" max="1475" width="6" style="45" customWidth="1"/>
    <col min="1476" max="1476" width="0" style="45" hidden="1" customWidth="1"/>
    <col min="1477" max="1477" width="15.33203125" style="45" customWidth="1"/>
    <col min="1478" max="1478" width="20.1640625" style="45" customWidth="1"/>
    <col min="1479" max="1479" width="18" style="45" customWidth="1"/>
    <col min="1480" max="1480" width="16.83203125" style="45" customWidth="1"/>
    <col min="1481" max="1481" width="22.1640625" style="45" customWidth="1"/>
    <col min="1482" max="1482" width="14.5" style="45" customWidth="1"/>
    <col min="1483" max="1483" width="34.33203125" style="45" customWidth="1"/>
    <col min="1484" max="1484" width="32" style="45" customWidth="1"/>
    <col min="1485" max="1485" width="35.83203125" style="45" customWidth="1"/>
    <col min="1486" max="1486" width="14.1640625" style="45" customWidth="1"/>
    <col min="1487" max="1487" width="12.5" style="45" customWidth="1"/>
    <col min="1488" max="1488" width="12" style="45" customWidth="1"/>
    <col min="1489" max="1489" width="9.5" style="45" customWidth="1"/>
    <col min="1490" max="1490" width="10.5" style="45" customWidth="1"/>
    <col min="1491" max="1491" width="7.83203125" style="45" customWidth="1"/>
    <col min="1492" max="1492" width="12" style="45" customWidth="1"/>
    <col min="1493" max="1513" width="7.83203125" style="45" customWidth="1"/>
    <col min="1514" max="1514" width="10.5" style="45" customWidth="1"/>
    <col min="1515" max="1529" width="7.83203125" style="45" customWidth="1"/>
    <col min="1530" max="1530" width="11.6640625" style="45" customWidth="1"/>
    <col min="1531" max="1531" width="6" style="45" customWidth="1"/>
    <col min="1532" max="1532" width="11.33203125" style="45" customWidth="1"/>
    <col min="1533" max="1533" width="6.1640625" style="45" customWidth="1"/>
    <col min="1534" max="1534" width="12.33203125" style="45" customWidth="1"/>
    <col min="1535" max="1535" width="6.5" style="45" customWidth="1"/>
    <col min="1536" max="1536" width="10.83203125" style="45" customWidth="1"/>
    <col min="1537" max="1537" width="6" style="45" customWidth="1"/>
    <col min="1538" max="1538" width="9" style="45" customWidth="1"/>
    <col min="1539" max="1539" width="6.1640625" style="45" customWidth="1"/>
    <col min="1540" max="1540" width="7.83203125" style="45" customWidth="1"/>
    <col min="1541" max="1541" width="7.1640625" style="45" customWidth="1"/>
    <col min="1542" max="1542" width="7.83203125" style="45" customWidth="1"/>
    <col min="1543" max="1543" width="6.5" style="45" customWidth="1"/>
    <col min="1544" max="1544" width="7.83203125" style="45" customWidth="1"/>
    <col min="1545" max="1545" width="6.1640625" style="45" customWidth="1"/>
    <col min="1546" max="1547" width="7.83203125" style="45" customWidth="1"/>
    <col min="1548" max="1548" width="8" style="45" customWidth="1"/>
    <col min="1549" max="1549" width="7.1640625" style="45" customWidth="1"/>
    <col min="1550" max="1550" width="10.83203125" style="45" customWidth="1"/>
    <col min="1551" max="1551" width="9.33203125" style="45" customWidth="1"/>
    <col min="1552" max="1552" width="9.83203125" style="45" customWidth="1"/>
    <col min="1553" max="1553" width="9.1640625" style="45" customWidth="1"/>
    <col min="1554" max="1555" width="10.1640625" style="45" customWidth="1"/>
    <col min="1556" max="1556" width="7.83203125" style="45" customWidth="1"/>
    <col min="1557" max="1557" width="9.33203125" style="45" customWidth="1"/>
    <col min="1558" max="1558" width="14.5" style="45" customWidth="1"/>
    <col min="1559" max="1559" width="71.1640625" style="45" customWidth="1"/>
    <col min="1560" max="1560" width="35.6640625" style="45" customWidth="1"/>
    <col min="1561" max="1561" width="14.5" style="45" customWidth="1"/>
    <col min="1562" max="1562" width="7.1640625" style="45" customWidth="1"/>
    <col min="1563" max="1563" width="6.6640625" style="45" customWidth="1"/>
    <col min="1564" max="1564" width="50.5" style="45" customWidth="1"/>
    <col min="1565" max="1567" width="0" style="45" hidden="1" customWidth="1"/>
    <col min="1568" max="1568" width="26.1640625" style="45" customWidth="1"/>
    <col min="1569" max="1569" width="15" style="45" customWidth="1"/>
    <col min="1570" max="1570" width="14.5" style="45" bestFit="1" customWidth="1"/>
    <col min="1571" max="1571" width="7.83203125" style="45" customWidth="1"/>
    <col min="1572" max="1572" width="14.33203125" style="45" customWidth="1"/>
    <col min="1573" max="1573" width="7.83203125" style="45" customWidth="1"/>
    <col min="1574" max="1574" width="10.33203125" style="45" customWidth="1"/>
    <col min="1575" max="1575" width="7.83203125" style="45" customWidth="1"/>
    <col min="1576" max="1576" width="8.6640625" style="45" customWidth="1"/>
    <col min="1577" max="1577" width="7.83203125" style="45" customWidth="1"/>
    <col min="1578" max="1578" width="8.6640625" style="45" customWidth="1"/>
    <col min="1579" max="1579" width="7.83203125" style="45" customWidth="1"/>
    <col min="1580" max="1580" width="8.6640625" style="45" customWidth="1"/>
    <col min="1581" max="1581" width="7.83203125" style="45" customWidth="1"/>
    <col min="1582" max="1582" width="8.5" style="45" customWidth="1"/>
    <col min="1583" max="1583" width="7.83203125" style="45" customWidth="1"/>
    <col min="1584" max="1584" width="9" style="45" customWidth="1"/>
    <col min="1585" max="1585" width="7.83203125" style="45" customWidth="1"/>
    <col min="1586" max="1586" width="8.5" style="45" customWidth="1"/>
    <col min="1587" max="1589" width="7.83203125" style="45" customWidth="1"/>
    <col min="1590" max="1590" width="10.1640625" style="45" customWidth="1"/>
    <col min="1591" max="1595" width="9.33203125" style="45"/>
    <col min="1596" max="1597" width="10.6640625" style="45" customWidth="1"/>
    <col min="1598" max="1598" width="11.6640625" style="45" customWidth="1"/>
    <col min="1599" max="1599" width="27.83203125" style="45" customWidth="1"/>
    <col min="1600" max="1600" width="11.1640625" style="45" customWidth="1"/>
    <col min="1601" max="1601" width="20.33203125" style="45" customWidth="1"/>
    <col min="1602" max="1604" width="9.33203125" style="45"/>
    <col min="1605" max="1605" width="28.33203125" style="45" customWidth="1"/>
    <col min="1606" max="1606" width="12" style="45" customWidth="1"/>
    <col min="1607" max="1607" width="9.33203125" style="45"/>
    <col min="1608" max="1608" width="20.1640625" style="45" customWidth="1"/>
    <col min="1609" max="1609" width="20.83203125" style="45" customWidth="1"/>
    <col min="1610" max="1610" width="9.33203125" style="45"/>
    <col min="1611" max="1611" width="35.1640625" style="45" customWidth="1"/>
    <col min="1612" max="1612" width="14.1640625" style="45" customWidth="1"/>
    <col min="1613" max="1613" width="42.33203125" style="45" customWidth="1"/>
    <col min="1614" max="1723" width="9.33203125" style="45"/>
    <col min="1724" max="1724" width="14.33203125" style="45" customWidth="1"/>
    <col min="1725" max="1726" width="0" style="45" hidden="1" customWidth="1"/>
    <col min="1727" max="1727" width="8.1640625" style="45" customWidth="1"/>
    <col min="1728" max="1728" width="8.83203125" style="45" customWidth="1"/>
    <col min="1729" max="1730" width="0" style="45" hidden="1" customWidth="1"/>
    <col min="1731" max="1731" width="6" style="45" customWidth="1"/>
    <col min="1732" max="1732" width="0" style="45" hidden="1" customWidth="1"/>
    <col min="1733" max="1733" width="15.33203125" style="45" customWidth="1"/>
    <col min="1734" max="1734" width="20.1640625" style="45" customWidth="1"/>
    <col min="1735" max="1735" width="18" style="45" customWidth="1"/>
    <col min="1736" max="1736" width="16.83203125" style="45" customWidth="1"/>
    <col min="1737" max="1737" width="22.1640625" style="45" customWidth="1"/>
    <col min="1738" max="1738" width="14.5" style="45" customWidth="1"/>
    <col min="1739" max="1739" width="34.33203125" style="45" customWidth="1"/>
    <col min="1740" max="1740" width="32" style="45" customWidth="1"/>
    <col min="1741" max="1741" width="35.83203125" style="45" customWidth="1"/>
    <col min="1742" max="1742" width="14.1640625" style="45" customWidth="1"/>
    <col min="1743" max="1743" width="12.5" style="45" customWidth="1"/>
    <col min="1744" max="1744" width="12" style="45" customWidth="1"/>
    <col min="1745" max="1745" width="9.5" style="45" customWidth="1"/>
    <col min="1746" max="1746" width="10.5" style="45" customWidth="1"/>
    <col min="1747" max="1747" width="7.83203125" style="45" customWidth="1"/>
    <col min="1748" max="1748" width="12" style="45" customWidth="1"/>
    <col min="1749" max="1769" width="7.83203125" style="45" customWidth="1"/>
    <col min="1770" max="1770" width="10.5" style="45" customWidth="1"/>
    <col min="1771" max="1785" width="7.83203125" style="45" customWidth="1"/>
    <col min="1786" max="1786" width="11.6640625" style="45" customWidth="1"/>
    <col min="1787" max="1787" width="6" style="45" customWidth="1"/>
    <col min="1788" max="1788" width="11.33203125" style="45" customWidth="1"/>
    <col min="1789" max="1789" width="6.1640625" style="45" customWidth="1"/>
    <col min="1790" max="1790" width="12.33203125" style="45" customWidth="1"/>
    <col min="1791" max="1791" width="6.5" style="45" customWidth="1"/>
    <col min="1792" max="1792" width="10.83203125" style="45" customWidth="1"/>
    <col min="1793" max="1793" width="6" style="45" customWidth="1"/>
    <col min="1794" max="1794" width="9" style="45" customWidth="1"/>
    <col min="1795" max="1795" width="6.1640625" style="45" customWidth="1"/>
    <col min="1796" max="1796" width="7.83203125" style="45" customWidth="1"/>
    <col min="1797" max="1797" width="7.1640625" style="45" customWidth="1"/>
    <col min="1798" max="1798" width="7.83203125" style="45" customWidth="1"/>
    <col min="1799" max="1799" width="6.5" style="45" customWidth="1"/>
    <col min="1800" max="1800" width="7.83203125" style="45" customWidth="1"/>
    <col min="1801" max="1801" width="6.1640625" style="45" customWidth="1"/>
    <col min="1802" max="1803" width="7.83203125" style="45" customWidth="1"/>
    <col min="1804" max="1804" width="8" style="45" customWidth="1"/>
    <col min="1805" max="1805" width="7.1640625" style="45" customWidth="1"/>
    <col min="1806" max="1806" width="10.83203125" style="45" customWidth="1"/>
    <col min="1807" max="1807" width="9.33203125" style="45" customWidth="1"/>
    <col min="1808" max="1808" width="9.83203125" style="45" customWidth="1"/>
    <col min="1809" max="1809" width="9.1640625" style="45" customWidth="1"/>
    <col min="1810" max="1811" width="10.1640625" style="45" customWidth="1"/>
    <col min="1812" max="1812" width="7.83203125" style="45" customWidth="1"/>
    <col min="1813" max="1813" width="9.33203125" style="45" customWidth="1"/>
    <col min="1814" max="1814" width="14.5" style="45" customWidth="1"/>
    <col min="1815" max="1815" width="71.1640625" style="45" customWidth="1"/>
    <col min="1816" max="1816" width="35.6640625" style="45" customWidth="1"/>
    <col min="1817" max="1817" width="14.5" style="45" customWidth="1"/>
    <col min="1818" max="1818" width="7.1640625" style="45" customWidth="1"/>
    <col min="1819" max="1819" width="6.6640625" style="45" customWidth="1"/>
    <col min="1820" max="1820" width="50.5" style="45" customWidth="1"/>
    <col min="1821" max="1823" width="0" style="45" hidden="1" customWidth="1"/>
    <col min="1824" max="1824" width="26.1640625" style="45" customWidth="1"/>
    <col min="1825" max="1825" width="15" style="45" customWidth="1"/>
    <col min="1826" max="1826" width="14.5" style="45" bestFit="1" customWidth="1"/>
    <col min="1827" max="1827" width="7.83203125" style="45" customWidth="1"/>
    <col min="1828" max="1828" width="14.33203125" style="45" customWidth="1"/>
    <col min="1829" max="1829" width="7.83203125" style="45" customWidth="1"/>
    <col min="1830" max="1830" width="10.33203125" style="45" customWidth="1"/>
    <col min="1831" max="1831" width="7.83203125" style="45" customWidth="1"/>
    <col min="1832" max="1832" width="8.6640625" style="45" customWidth="1"/>
    <col min="1833" max="1833" width="7.83203125" style="45" customWidth="1"/>
    <col min="1834" max="1834" width="8.6640625" style="45" customWidth="1"/>
    <col min="1835" max="1835" width="7.83203125" style="45" customWidth="1"/>
    <col min="1836" max="1836" width="8.6640625" style="45" customWidth="1"/>
    <col min="1837" max="1837" width="7.83203125" style="45" customWidth="1"/>
    <col min="1838" max="1838" width="8.5" style="45" customWidth="1"/>
    <col min="1839" max="1839" width="7.83203125" style="45" customWidth="1"/>
    <col min="1840" max="1840" width="9" style="45" customWidth="1"/>
    <col min="1841" max="1841" width="7.83203125" style="45" customWidth="1"/>
    <col min="1842" max="1842" width="8.5" style="45" customWidth="1"/>
    <col min="1843" max="1845" width="7.83203125" style="45" customWidth="1"/>
    <col min="1846" max="1846" width="10.1640625" style="45" customWidth="1"/>
    <col min="1847" max="1851" width="9.33203125" style="45"/>
    <col min="1852" max="1853" width="10.6640625" style="45" customWidth="1"/>
    <col min="1854" max="1854" width="11.6640625" style="45" customWidth="1"/>
    <col min="1855" max="1855" width="27.83203125" style="45" customWidth="1"/>
    <col min="1856" max="1856" width="11.1640625" style="45" customWidth="1"/>
    <col min="1857" max="1857" width="20.33203125" style="45" customWidth="1"/>
    <col min="1858" max="1860" width="9.33203125" style="45"/>
    <col min="1861" max="1861" width="28.33203125" style="45" customWidth="1"/>
    <col min="1862" max="1862" width="12" style="45" customWidth="1"/>
    <col min="1863" max="1863" width="9.33203125" style="45"/>
    <col min="1864" max="1864" width="20.1640625" style="45" customWidth="1"/>
    <col min="1865" max="1865" width="20.83203125" style="45" customWidth="1"/>
    <col min="1866" max="1866" width="9.33203125" style="45"/>
    <col min="1867" max="1867" width="35.1640625" style="45" customWidth="1"/>
    <col min="1868" max="1868" width="14.1640625" style="45" customWidth="1"/>
    <col min="1869" max="1869" width="42.33203125" style="45" customWidth="1"/>
    <col min="1870" max="1979" width="9.33203125" style="45"/>
    <col min="1980" max="1980" width="14.33203125" style="45" customWidth="1"/>
    <col min="1981" max="1982" width="0" style="45" hidden="1" customWidth="1"/>
    <col min="1983" max="1983" width="8.1640625" style="45" customWidth="1"/>
    <col min="1984" max="1984" width="8.83203125" style="45" customWidth="1"/>
    <col min="1985" max="1986" width="0" style="45" hidden="1" customWidth="1"/>
    <col min="1987" max="1987" width="6" style="45" customWidth="1"/>
    <col min="1988" max="1988" width="0" style="45" hidden="1" customWidth="1"/>
    <col min="1989" max="1989" width="15.33203125" style="45" customWidth="1"/>
    <col min="1990" max="1990" width="20.1640625" style="45" customWidth="1"/>
    <col min="1991" max="1991" width="18" style="45" customWidth="1"/>
    <col min="1992" max="1992" width="16.83203125" style="45" customWidth="1"/>
    <col min="1993" max="1993" width="22.1640625" style="45" customWidth="1"/>
    <col min="1994" max="1994" width="14.5" style="45" customWidth="1"/>
    <col min="1995" max="1995" width="34.33203125" style="45" customWidth="1"/>
    <col min="1996" max="1996" width="32" style="45" customWidth="1"/>
    <col min="1997" max="1997" width="35.83203125" style="45" customWidth="1"/>
    <col min="1998" max="1998" width="14.1640625" style="45" customWidth="1"/>
    <col min="1999" max="1999" width="12.5" style="45" customWidth="1"/>
    <col min="2000" max="2000" width="12" style="45" customWidth="1"/>
    <col min="2001" max="2001" width="9.5" style="45" customWidth="1"/>
    <col min="2002" max="2002" width="10.5" style="45" customWidth="1"/>
    <col min="2003" max="2003" width="7.83203125" style="45" customWidth="1"/>
    <col min="2004" max="2004" width="12" style="45" customWidth="1"/>
    <col min="2005" max="2025" width="7.83203125" style="45" customWidth="1"/>
    <col min="2026" max="2026" width="10.5" style="45" customWidth="1"/>
    <col min="2027" max="2041" width="7.83203125" style="45" customWidth="1"/>
    <col min="2042" max="2042" width="11.6640625" style="45" customWidth="1"/>
    <col min="2043" max="2043" width="6" style="45" customWidth="1"/>
    <col min="2044" max="2044" width="11.33203125" style="45" customWidth="1"/>
    <col min="2045" max="2045" width="6.1640625" style="45" customWidth="1"/>
    <col min="2046" max="2046" width="12.33203125" style="45" customWidth="1"/>
    <col min="2047" max="2047" width="6.5" style="45" customWidth="1"/>
    <col min="2048" max="2048" width="10.83203125" style="45" customWidth="1"/>
    <col min="2049" max="2049" width="6" style="45" customWidth="1"/>
    <col min="2050" max="2050" width="9" style="45" customWidth="1"/>
    <col min="2051" max="2051" width="6.1640625" style="45" customWidth="1"/>
    <col min="2052" max="2052" width="7.83203125" style="45" customWidth="1"/>
    <col min="2053" max="2053" width="7.1640625" style="45" customWidth="1"/>
    <col min="2054" max="2054" width="7.83203125" style="45" customWidth="1"/>
    <col min="2055" max="2055" width="6.5" style="45" customWidth="1"/>
    <col min="2056" max="2056" width="7.83203125" style="45" customWidth="1"/>
    <col min="2057" max="2057" width="6.1640625" style="45" customWidth="1"/>
    <col min="2058" max="2059" width="7.83203125" style="45" customWidth="1"/>
    <col min="2060" max="2060" width="8" style="45" customWidth="1"/>
    <col min="2061" max="2061" width="7.1640625" style="45" customWidth="1"/>
    <col min="2062" max="2062" width="10.83203125" style="45" customWidth="1"/>
    <col min="2063" max="2063" width="9.33203125" style="45" customWidth="1"/>
    <col min="2064" max="2064" width="9.83203125" style="45" customWidth="1"/>
    <col min="2065" max="2065" width="9.1640625" style="45" customWidth="1"/>
    <col min="2066" max="2067" width="10.1640625" style="45" customWidth="1"/>
    <col min="2068" max="2068" width="7.83203125" style="45" customWidth="1"/>
    <col min="2069" max="2069" width="9.33203125" style="45" customWidth="1"/>
    <col min="2070" max="2070" width="14.5" style="45" customWidth="1"/>
    <col min="2071" max="2071" width="71.1640625" style="45" customWidth="1"/>
    <col min="2072" max="2072" width="35.6640625" style="45" customWidth="1"/>
    <col min="2073" max="2073" width="14.5" style="45" customWidth="1"/>
    <col min="2074" max="2074" width="7.1640625" style="45" customWidth="1"/>
    <col min="2075" max="2075" width="6.6640625" style="45" customWidth="1"/>
    <col min="2076" max="2076" width="50.5" style="45" customWidth="1"/>
    <col min="2077" max="2079" width="0" style="45" hidden="1" customWidth="1"/>
    <col min="2080" max="2080" width="26.1640625" style="45" customWidth="1"/>
    <col min="2081" max="2081" width="15" style="45" customWidth="1"/>
    <col min="2082" max="2082" width="14.5" style="45" bestFit="1" customWidth="1"/>
    <col min="2083" max="2083" width="7.83203125" style="45" customWidth="1"/>
    <col min="2084" max="2084" width="14.33203125" style="45" customWidth="1"/>
    <col min="2085" max="2085" width="7.83203125" style="45" customWidth="1"/>
    <col min="2086" max="2086" width="10.33203125" style="45" customWidth="1"/>
    <col min="2087" max="2087" width="7.83203125" style="45" customWidth="1"/>
    <col min="2088" max="2088" width="8.6640625" style="45" customWidth="1"/>
    <col min="2089" max="2089" width="7.83203125" style="45" customWidth="1"/>
    <col min="2090" max="2090" width="8.6640625" style="45" customWidth="1"/>
    <col min="2091" max="2091" width="7.83203125" style="45" customWidth="1"/>
    <col min="2092" max="2092" width="8.6640625" style="45" customWidth="1"/>
    <col min="2093" max="2093" width="7.83203125" style="45" customWidth="1"/>
    <col min="2094" max="2094" width="8.5" style="45" customWidth="1"/>
    <col min="2095" max="2095" width="7.83203125" style="45" customWidth="1"/>
    <col min="2096" max="2096" width="9" style="45" customWidth="1"/>
    <col min="2097" max="2097" width="7.83203125" style="45" customWidth="1"/>
    <col min="2098" max="2098" width="8.5" style="45" customWidth="1"/>
    <col min="2099" max="2101" width="7.83203125" style="45" customWidth="1"/>
    <col min="2102" max="2102" width="10.1640625" style="45" customWidth="1"/>
    <col min="2103" max="2107" width="9.33203125" style="45"/>
    <col min="2108" max="2109" width="10.6640625" style="45" customWidth="1"/>
    <col min="2110" max="2110" width="11.6640625" style="45" customWidth="1"/>
    <col min="2111" max="2111" width="27.83203125" style="45" customWidth="1"/>
    <col min="2112" max="2112" width="11.1640625" style="45" customWidth="1"/>
    <col min="2113" max="2113" width="20.33203125" style="45" customWidth="1"/>
    <col min="2114" max="2116" width="9.33203125" style="45"/>
    <col min="2117" max="2117" width="28.33203125" style="45" customWidth="1"/>
    <col min="2118" max="2118" width="12" style="45" customWidth="1"/>
    <col min="2119" max="2119" width="9.33203125" style="45"/>
    <col min="2120" max="2120" width="20.1640625" style="45" customWidth="1"/>
    <col min="2121" max="2121" width="20.83203125" style="45" customWidth="1"/>
    <col min="2122" max="2122" width="9.33203125" style="45"/>
    <col min="2123" max="2123" width="35.1640625" style="45" customWidth="1"/>
    <col min="2124" max="2124" width="14.1640625" style="45" customWidth="1"/>
    <col min="2125" max="2125" width="42.33203125" style="45" customWidth="1"/>
    <col min="2126" max="2235" width="9.33203125" style="45"/>
    <col min="2236" max="2236" width="14.33203125" style="45" customWidth="1"/>
    <col min="2237" max="2238" width="0" style="45" hidden="1" customWidth="1"/>
    <col min="2239" max="2239" width="8.1640625" style="45" customWidth="1"/>
    <col min="2240" max="2240" width="8.83203125" style="45" customWidth="1"/>
    <col min="2241" max="2242" width="0" style="45" hidden="1" customWidth="1"/>
    <col min="2243" max="2243" width="6" style="45" customWidth="1"/>
    <col min="2244" max="2244" width="0" style="45" hidden="1" customWidth="1"/>
    <col min="2245" max="2245" width="15.33203125" style="45" customWidth="1"/>
    <col min="2246" max="2246" width="20.1640625" style="45" customWidth="1"/>
    <col min="2247" max="2247" width="18" style="45" customWidth="1"/>
    <col min="2248" max="2248" width="16.83203125" style="45" customWidth="1"/>
    <col min="2249" max="2249" width="22.1640625" style="45" customWidth="1"/>
    <col min="2250" max="2250" width="14.5" style="45" customWidth="1"/>
    <col min="2251" max="2251" width="34.33203125" style="45" customWidth="1"/>
    <col min="2252" max="2252" width="32" style="45" customWidth="1"/>
    <col min="2253" max="2253" width="35.83203125" style="45" customWidth="1"/>
    <col min="2254" max="2254" width="14.1640625" style="45" customWidth="1"/>
    <col min="2255" max="2255" width="12.5" style="45" customWidth="1"/>
    <col min="2256" max="2256" width="12" style="45" customWidth="1"/>
    <col min="2257" max="2257" width="9.5" style="45" customWidth="1"/>
    <col min="2258" max="2258" width="10.5" style="45" customWidth="1"/>
    <col min="2259" max="2259" width="7.83203125" style="45" customWidth="1"/>
    <col min="2260" max="2260" width="12" style="45" customWidth="1"/>
    <col min="2261" max="2281" width="7.83203125" style="45" customWidth="1"/>
    <col min="2282" max="2282" width="10.5" style="45" customWidth="1"/>
    <col min="2283" max="2297" width="7.83203125" style="45" customWidth="1"/>
    <col min="2298" max="2298" width="11.6640625" style="45" customWidth="1"/>
    <col min="2299" max="2299" width="6" style="45" customWidth="1"/>
    <col min="2300" max="2300" width="11.33203125" style="45" customWidth="1"/>
    <col min="2301" max="2301" width="6.1640625" style="45" customWidth="1"/>
    <col min="2302" max="2302" width="12.33203125" style="45" customWidth="1"/>
    <col min="2303" max="2303" width="6.5" style="45" customWidth="1"/>
    <col min="2304" max="2304" width="10.83203125" style="45" customWidth="1"/>
    <col min="2305" max="2305" width="6" style="45" customWidth="1"/>
    <col min="2306" max="2306" width="9" style="45" customWidth="1"/>
    <col min="2307" max="2307" width="6.1640625" style="45" customWidth="1"/>
    <col min="2308" max="2308" width="7.83203125" style="45" customWidth="1"/>
    <col min="2309" max="2309" width="7.1640625" style="45" customWidth="1"/>
    <col min="2310" max="2310" width="7.83203125" style="45" customWidth="1"/>
    <col min="2311" max="2311" width="6.5" style="45" customWidth="1"/>
    <col min="2312" max="2312" width="7.83203125" style="45" customWidth="1"/>
    <col min="2313" max="2313" width="6.1640625" style="45" customWidth="1"/>
    <col min="2314" max="2315" width="7.83203125" style="45" customWidth="1"/>
    <col min="2316" max="2316" width="8" style="45" customWidth="1"/>
    <col min="2317" max="2317" width="7.1640625" style="45" customWidth="1"/>
    <col min="2318" max="2318" width="10.83203125" style="45" customWidth="1"/>
    <col min="2319" max="2319" width="9.33203125" style="45" customWidth="1"/>
    <col min="2320" max="2320" width="9.83203125" style="45" customWidth="1"/>
    <col min="2321" max="2321" width="9.1640625" style="45" customWidth="1"/>
    <col min="2322" max="2323" width="10.1640625" style="45" customWidth="1"/>
    <col min="2324" max="2324" width="7.83203125" style="45" customWidth="1"/>
    <col min="2325" max="2325" width="9.33203125" style="45" customWidth="1"/>
    <col min="2326" max="2326" width="14.5" style="45" customWidth="1"/>
    <col min="2327" max="2327" width="71.1640625" style="45" customWidth="1"/>
    <col min="2328" max="2328" width="35.6640625" style="45" customWidth="1"/>
    <col min="2329" max="2329" width="14.5" style="45" customWidth="1"/>
    <col min="2330" max="2330" width="7.1640625" style="45" customWidth="1"/>
    <col min="2331" max="2331" width="6.6640625" style="45" customWidth="1"/>
    <col min="2332" max="2332" width="50.5" style="45" customWidth="1"/>
    <col min="2333" max="2335" width="0" style="45" hidden="1" customWidth="1"/>
    <col min="2336" max="2336" width="26.1640625" style="45" customWidth="1"/>
    <col min="2337" max="2337" width="15" style="45" customWidth="1"/>
    <col min="2338" max="2338" width="14.5" style="45" bestFit="1" customWidth="1"/>
    <col min="2339" max="2339" width="7.83203125" style="45" customWidth="1"/>
    <col min="2340" max="2340" width="14.33203125" style="45" customWidth="1"/>
    <col min="2341" max="2341" width="7.83203125" style="45" customWidth="1"/>
    <col min="2342" max="2342" width="10.33203125" style="45" customWidth="1"/>
    <col min="2343" max="2343" width="7.83203125" style="45" customWidth="1"/>
    <col min="2344" max="2344" width="8.6640625" style="45" customWidth="1"/>
    <col min="2345" max="2345" width="7.83203125" style="45" customWidth="1"/>
    <col min="2346" max="2346" width="8.6640625" style="45" customWidth="1"/>
    <col min="2347" max="2347" width="7.83203125" style="45" customWidth="1"/>
    <col min="2348" max="2348" width="8.6640625" style="45" customWidth="1"/>
    <col min="2349" max="2349" width="7.83203125" style="45" customWidth="1"/>
    <col min="2350" max="2350" width="8.5" style="45" customWidth="1"/>
    <col min="2351" max="2351" width="7.83203125" style="45" customWidth="1"/>
    <col min="2352" max="2352" width="9" style="45" customWidth="1"/>
    <col min="2353" max="2353" width="7.83203125" style="45" customWidth="1"/>
    <col min="2354" max="2354" width="8.5" style="45" customWidth="1"/>
    <col min="2355" max="2357" width="7.83203125" style="45" customWidth="1"/>
    <col min="2358" max="2358" width="10.1640625" style="45" customWidth="1"/>
    <col min="2359" max="2363" width="9.33203125" style="45"/>
    <col min="2364" max="2365" width="10.6640625" style="45" customWidth="1"/>
    <col min="2366" max="2366" width="11.6640625" style="45" customWidth="1"/>
    <col min="2367" max="2367" width="27.83203125" style="45" customWidth="1"/>
    <col min="2368" max="2368" width="11.1640625" style="45" customWidth="1"/>
    <col min="2369" max="2369" width="20.33203125" style="45" customWidth="1"/>
    <col min="2370" max="2372" width="9.33203125" style="45"/>
    <col min="2373" max="2373" width="28.33203125" style="45" customWidth="1"/>
    <col min="2374" max="2374" width="12" style="45" customWidth="1"/>
    <col min="2375" max="2375" width="9.33203125" style="45"/>
    <col min="2376" max="2376" width="20.1640625" style="45" customWidth="1"/>
    <col min="2377" max="2377" width="20.83203125" style="45" customWidth="1"/>
    <col min="2378" max="2378" width="9.33203125" style="45"/>
    <col min="2379" max="2379" width="35.1640625" style="45" customWidth="1"/>
    <col min="2380" max="2380" width="14.1640625" style="45" customWidth="1"/>
    <col min="2381" max="2381" width="42.33203125" style="45" customWidth="1"/>
    <col min="2382" max="2491" width="9.33203125" style="45"/>
    <col min="2492" max="2492" width="14.33203125" style="45" customWidth="1"/>
    <col min="2493" max="2494" width="0" style="45" hidden="1" customWidth="1"/>
    <col min="2495" max="2495" width="8.1640625" style="45" customWidth="1"/>
    <col min="2496" max="2496" width="8.83203125" style="45" customWidth="1"/>
    <col min="2497" max="2498" width="0" style="45" hidden="1" customWidth="1"/>
    <col min="2499" max="2499" width="6" style="45" customWidth="1"/>
    <col min="2500" max="2500" width="0" style="45" hidden="1" customWidth="1"/>
    <col min="2501" max="2501" width="15.33203125" style="45" customWidth="1"/>
    <col min="2502" max="2502" width="20.1640625" style="45" customWidth="1"/>
    <col min="2503" max="2503" width="18" style="45" customWidth="1"/>
    <col min="2504" max="2504" width="16.83203125" style="45" customWidth="1"/>
    <col min="2505" max="2505" width="22.1640625" style="45" customWidth="1"/>
    <col min="2506" max="2506" width="14.5" style="45" customWidth="1"/>
    <col min="2507" max="2507" width="34.33203125" style="45" customWidth="1"/>
    <col min="2508" max="2508" width="32" style="45" customWidth="1"/>
    <col min="2509" max="2509" width="35.83203125" style="45" customWidth="1"/>
    <col min="2510" max="2510" width="14.1640625" style="45" customWidth="1"/>
    <col min="2511" max="2511" width="12.5" style="45" customWidth="1"/>
    <col min="2512" max="2512" width="12" style="45" customWidth="1"/>
    <col min="2513" max="2513" width="9.5" style="45" customWidth="1"/>
    <col min="2514" max="2514" width="10.5" style="45" customWidth="1"/>
    <col min="2515" max="2515" width="7.83203125" style="45" customWidth="1"/>
    <col min="2516" max="2516" width="12" style="45" customWidth="1"/>
    <col min="2517" max="2537" width="7.83203125" style="45" customWidth="1"/>
    <col min="2538" max="2538" width="10.5" style="45" customWidth="1"/>
    <col min="2539" max="2553" width="7.83203125" style="45" customWidth="1"/>
    <col min="2554" max="2554" width="11.6640625" style="45" customWidth="1"/>
    <col min="2555" max="2555" width="6" style="45" customWidth="1"/>
    <col min="2556" max="2556" width="11.33203125" style="45" customWidth="1"/>
    <col min="2557" max="2557" width="6.1640625" style="45" customWidth="1"/>
    <col min="2558" max="2558" width="12.33203125" style="45" customWidth="1"/>
    <col min="2559" max="2559" width="6.5" style="45" customWidth="1"/>
    <col min="2560" max="2560" width="10.83203125" style="45" customWidth="1"/>
    <col min="2561" max="2561" width="6" style="45" customWidth="1"/>
    <col min="2562" max="2562" width="9" style="45" customWidth="1"/>
    <col min="2563" max="2563" width="6.1640625" style="45" customWidth="1"/>
    <col min="2564" max="2564" width="7.83203125" style="45" customWidth="1"/>
    <col min="2565" max="2565" width="7.1640625" style="45" customWidth="1"/>
    <col min="2566" max="2566" width="7.83203125" style="45" customWidth="1"/>
    <col min="2567" max="2567" width="6.5" style="45" customWidth="1"/>
    <col min="2568" max="2568" width="7.83203125" style="45" customWidth="1"/>
    <col min="2569" max="2569" width="6.1640625" style="45" customWidth="1"/>
    <col min="2570" max="2571" width="7.83203125" style="45" customWidth="1"/>
    <col min="2572" max="2572" width="8" style="45" customWidth="1"/>
    <col min="2573" max="2573" width="7.1640625" style="45" customWidth="1"/>
    <col min="2574" max="2574" width="10.83203125" style="45" customWidth="1"/>
    <col min="2575" max="2575" width="9.33203125" style="45" customWidth="1"/>
    <col min="2576" max="2576" width="9.83203125" style="45" customWidth="1"/>
    <col min="2577" max="2577" width="9.1640625" style="45" customWidth="1"/>
    <col min="2578" max="2579" width="10.1640625" style="45" customWidth="1"/>
    <col min="2580" max="2580" width="7.83203125" style="45" customWidth="1"/>
    <col min="2581" max="2581" width="9.33203125" style="45" customWidth="1"/>
    <col min="2582" max="2582" width="14.5" style="45" customWidth="1"/>
    <col min="2583" max="2583" width="71.1640625" style="45" customWidth="1"/>
    <col min="2584" max="2584" width="35.6640625" style="45" customWidth="1"/>
    <col min="2585" max="2585" width="14.5" style="45" customWidth="1"/>
    <col min="2586" max="2586" width="7.1640625" style="45" customWidth="1"/>
    <col min="2587" max="2587" width="6.6640625" style="45" customWidth="1"/>
    <col min="2588" max="2588" width="50.5" style="45" customWidth="1"/>
    <col min="2589" max="2591" width="0" style="45" hidden="1" customWidth="1"/>
    <col min="2592" max="2592" width="26.1640625" style="45" customWidth="1"/>
    <col min="2593" max="2593" width="15" style="45" customWidth="1"/>
    <col min="2594" max="2594" width="14.5" style="45" bestFit="1" customWidth="1"/>
    <col min="2595" max="2595" width="7.83203125" style="45" customWidth="1"/>
    <col min="2596" max="2596" width="14.33203125" style="45" customWidth="1"/>
    <col min="2597" max="2597" width="7.83203125" style="45" customWidth="1"/>
    <col min="2598" max="2598" width="10.33203125" style="45" customWidth="1"/>
    <col min="2599" max="2599" width="7.83203125" style="45" customWidth="1"/>
    <col min="2600" max="2600" width="8.6640625" style="45" customWidth="1"/>
    <col min="2601" max="2601" width="7.83203125" style="45" customWidth="1"/>
    <col min="2602" max="2602" width="8.6640625" style="45" customWidth="1"/>
    <col min="2603" max="2603" width="7.83203125" style="45" customWidth="1"/>
    <col min="2604" max="2604" width="8.6640625" style="45" customWidth="1"/>
    <col min="2605" max="2605" width="7.83203125" style="45" customWidth="1"/>
    <col min="2606" max="2606" width="8.5" style="45" customWidth="1"/>
    <col min="2607" max="2607" width="7.83203125" style="45" customWidth="1"/>
    <col min="2608" max="2608" width="9" style="45" customWidth="1"/>
    <col min="2609" max="2609" width="7.83203125" style="45" customWidth="1"/>
    <col min="2610" max="2610" width="8.5" style="45" customWidth="1"/>
    <col min="2611" max="2613" width="7.83203125" style="45" customWidth="1"/>
    <col min="2614" max="2614" width="10.1640625" style="45" customWidth="1"/>
    <col min="2615" max="2619" width="9.33203125" style="45"/>
    <col min="2620" max="2621" width="10.6640625" style="45" customWidth="1"/>
    <col min="2622" max="2622" width="11.6640625" style="45" customWidth="1"/>
    <col min="2623" max="2623" width="27.83203125" style="45" customWidth="1"/>
    <col min="2624" max="2624" width="11.1640625" style="45" customWidth="1"/>
    <col min="2625" max="2625" width="20.33203125" style="45" customWidth="1"/>
    <col min="2626" max="2628" width="9.33203125" style="45"/>
    <col min="2629" max="2629" width="28.33203125" style="45" customWidth="1"/>
    <col min="2630" max="2630" width="12" style="45" customWidth="1"/>
    <col min="2631" max="2631" width="9.33203125" style="45"/>
    <col min="2632" max="2632" width="20.1640625" style="45" customWidth="1"/>
    <col min="2633" max="2633" width="20.83203125" style="45" customWidth="1"/>
    <col min="2634" max="2634" width="9.33203125" style="45"/>
    <col min="2635" max="2635" width="35.1640625" style="45" customWidth="1"/>
    <col min="2636" max="2636" width="14.1640625" style="45" customWidth="1"/>
    <col min="2637" max="2637" width="42.33203125" style="45" customWidth="1"/>
    <col min="2638" max="2747" width="9.33203125" style="45"/>
    <col min="2748" max="2748" width="14.33203125" style="45" customWidth="1"/>
    <col min="2749" max="2750" width="0" style="45" hidden="1" customWidth="1"/>
    <col min="2751" max="2751" width="8.1640625" style="45" customWidth="1"/>
    <col min="2752" max="2752" width="8.83203125" style="45" customWidth="1"/>
    <col min="2753" max="2754" width="0" style="45" hidden="1" customWidth="1"/>
    <col min="2755" max="2755" width="6" style="45" customWidth="1"/>
    <col min="2756" max="2756" width="0" style="45" hidden="1" customWidth="1"/>
    <col min="2757" max="2757" width="15.33203125" style="45" customWidth="1"/>
    <col min="2758" max="2758" width="20.1640625" style="45" customWidth="1"/>
    <col min="2759" max="2759" width="18" style="45" customWidth="1"/>
    <col min="2760" max="2760" width="16.83203125" style="45" customWidth="1"/>
    <col min="2761" max="2761" width="22.1640625" style="45" customWidth="1"/>
    <col min="2762" max="2762" width="14.5" style="45" customWidth="1"/>
    <col min="2763" max="2763" width="34.33203125" style="45" customWidth="1"/>
    <col min="2764" max="2764" width="32" style="45" customWidth="1"/>
    <col min="2765" max="2765" width="35.83203125" style="45" customWidth="1"/>
    <col min="2766" max="2766" width="14.1640625" style="45" customWidth="1"/>
    <col min="2767" max="2767" width="12.5" style="45" customWidth="1"/>
    <col min="2768" max="2768" width="12" style="45" customWidth="1"/>
    <col min="2769" max="2769" width="9.5" style="45" customWidth="1"/>
    <col min="2770" max="2770" width="10.5" style="45" customWidth="1"/>
    <col min="2771" max="2771" width="7.83203125" style="45" customWidth="1"/>
    <col min="2772" max="2772" width="12" style="45" customWidth="1"/>
    <col min="2773" max="2793" width="7.83203125" style="45" customWidth="1"/>
    <col min="2794" max="2794" width="10.5" style="45" customWidth="1"/>
    <col min="2795" max="2809" width="7.83203125" style="45" customWidth="1"/>
    <col min="2810" max="2810" width="11.6640625" style="45" customWidth="1"/>
    <col min="2811" max="2811" width="6" style="45" customWidth="1"/>
    <col min="2812" max="2812" width="11.33203125" style="45" customWidth="1"/>
    <col min="2813" max="2813" width="6.1640625" style="45" customWidth="1"/>
    <col min="2814" max="2814" width="12.33203125" style="45" customWidth="1"/>
    <col min="2815" max="2815" width="6.5" style="45" customWidth="1"/>
    <col min="2816" max="2816" width="10.83203125" style="45" customWidth="1"/>
    <col min="2817" max="2817" width="6" style="45" customWidth="1"/>
    <col min="2818" max="2818" width="9" style="45" customWidth="1"/>
    <col min="2819" max="2819" width="6.1640625" style="45" customWidth="1"/>
    <col min="2820" max="2820" width="7.83203125" style="45" customWidth="1"/>
    <col min="2821" max="2821" width="7.1640625" style="45" customWidth="1"/>
    <col min="2822" max="2822" width="7.83203125" style="45" customWidth="1"/>
    <col min="2823" max="2823" width="6.5" style="45" customWidth="1"/>
    <col min="2824" max="2824" width="7.83203125" style="45" customWidth="1"/>
    <col min="2825" max="2825" width="6.1640625" style="45" customWidth="1"/>
    <col min="2826" max="2827" width="7.83203125" style="45" customWidth="1"/>
    <col min="2828" max="2828" width="8" style="45" customWidth="1"/>
    <col min="2829" max="2829" width="7.1640625" style="45" customWidth="1"/>
    <col min="2830" max="2830" width="10.83203125" style="45" customWidth="1"/>
    <col min="2831" max="2831" width="9.33203125" style="45" customWidth="1"/>
    <col min="2832" max="2832" width="9.83203125" style="45" customWidth="1"/>
    <col min="2833" max="2833" width="9.1640625" style="45" customWidth="1"/>
    <col min="2834" max="2835" width="10.1640625" style="45" customWidth="1"/>
    <col min="2836" max="2836" width="7.83203125" style="45" customWidth="1"/>
    <col min="2837" max="2837" width="9.33203125" style="45" customWidth="1"/>
    <col min="2838" max="2838" width="14.5" style="45" customWidth="1"/>
    <col min="2839" max="2839" width="71.1640625" style="45" customWidth="1"/>
    <col min="2840" max="2840" width="35.6640625" style="45" customWidth="1"/>
    <col min="2841" max="2841" width="14.5" style="45" customWidth="1"/>
    <col min="2842" max="2842" width="7.1640625" style="45" customWidth="1"/>
    <col min="2843" max="2843" width="6.6640625" style="45" customWidth="1"/>
    <col min="2844" max="2844" width="50.5" style="45" customWidth="1"/>
    <col min="2845" max="2847" width="0" style="45" hidden="1" customWidth="1"/>
    <col min="2848" max="2848" width="26.1640625" style="45" customWidth="1"/>
    <col min="2849" max="2849" width="15" style="45" customWidth="1"/>
    <col min="2850" max="2850" width="14.5" style="45" bestFit="1" customWidth="1"/>
    <col min="2851" max="2851" width="7.83203125" style="45" customWidth="1"/>
    <col min="2852" max="2852" width="14.33203125" style="45" customWidth="1"/>
    <col min="2853" max="2853" width="7.83203125" style="45" customWidth="1"/>
    <col min="2854" max="2854" width="10.33203125" style="45" customWidth="1"/>
    <col min="2855" max="2855" width="7.83203125" style="45" customWidth="1"/>
    <col min="2856" max="2856" width="8.6640625" style="45" customWidth="1"/>
    <col min="2857" max="2857" width="7.83203125" style="45" customWidth="1"/>
    <col min="2858" max="2858" width="8.6640625" style="45" customWidth="1"/>
    <col min="2859" max="2859" width="7.83203125" style="45" customWidth="1"/>
    <col min="2860" max="2860" width="8.6640625" style="45" customWidth="1"/>
    <col min="2861" max="2861" width="7.83203125" style="45" customWidth="1"/>
    <col min="2862" max="2862" width="8.5" style="45" customWidth="1"/>
    <col min="2863" max="2863" width="7.83203125" style="45" customWidth="1"/>
    <col min="2864" max="2864" width="9" style="45" customWidth="1"/>
    <col min="2865" max="2865" width="7.83203125" style="45" customWidth="1"/>
    <col min="2866" max="2866" width="8.5" style="45" customWidth="1"/>
    <col min="2867" max="2869" width="7.83203125" style="45" customWidth="1"/>
    <col min="2870" max="2870" width="10.1640625" style="45" customWidth="1"/>
    <col min="2871" max="2875" width="9.33203125" style="45"/>
    <col min="2876" max="2877" width="10.6640625" style="45" customWidth="1"/>
    <col min="2878" max="2878" width="11.6640625" style="45" customWidth="1"/>
    <col min="2879" max="2879" width="27.83203125" style="45" customWidth="1"/>
    <col min="2880" max="2880" width="11.1640625" style="45" customWidth="1"/>
    <col min="2881" max="2881" width="20.33203125" style="45" customWidth="1"/>
    <col min="2882" max="2884" width="9.33203125" style="45"/>
    <col min="2885" max="2885" width="28.33203125" style="45" customWidth="1"/>
    <col min="2886" max="2886" width="12" style="45" customWidth="1"/>
    <col min="2887" max="2887" width="9.33203125" style="45"/>
    <col min="2888" max="2888" width="20.1640625" style="45" customWidth="1"/>
    <col min="2889" max="2889" width="20.83203125" style="45" customWidth="1"/>
    <col min="2890" max="2890" width="9.33203125" style="45"/>
    <col min="2891" max="2891" width="35.1640625" style="45" customWidth="1"/>
    <col min="2892" max="2892" width="14.1640625" style="45" customWidth="1"/>
    <col min="2893" max="2893" width="42.33203125" style="45" customWidth="1"/>
    <col min="2894" max="3003" width="9.33203125" style="45"/>
    <col min="3004" max="3004" width="14.33203125" style="45" customWidth="1"/>
    <col min="3005" max="3006" width="0" style="45" hidden="1" customWidth="1"/>
    <col min="3007" max="3007" width="8.1640625" style="45" customWidth="1"/>
    <col min="3008" max="3008" width="8.83203125" style="45" customWidth="1"/>
    <col min="3009" max="3010" width="0" style="45" hidden="1" customWidth="1"/>
    <col min="3011" max="3011" width="6" style="45" customWidth="1"/>
    <col min="3012" max="3012" width="0" style="45" hidden="1" customWidth="1"/>
    <col min="3013" max="3013" width="15.33203125" style="45" customWidth="1"/>
    <col min="3014" max="3014" width="20.1640625" style="45" customWidth="1"/>
    <col min="3015" max="3015" width="18" style="45" customWidth="1"/>
    <col min="3016" max="3016" width="16.83203125" style="45" customWidth="1"/>
    <col min="3017" max="3017" width="22.1640625" style="45" customWidth="1"/>
    <col min="3018" max="3018" width="14.5" style="45" customWidth="1"/>
    <col min="3019" max="3019" width="34.33203125" style="45" customWidth="1"/>
    <col min="3020" max="3020" width="32" style="45" customWidth="1"/>
    <col min="3021" max="3021" width="35.83203125" style="45" customWidth="1"/>
    <col min="3022" max="3022" width="14.1640625" style="45" customWidth="1"/>
    <col min="3023" max="3023" width="12.5" style="45" customWidth="1"/>
    <col min="3024" max="3024" width="12" style="45" customWidth="1"/>
    <col min="3025" max="3025" width="9.5" style="45" customWidth="1"/>
    <col min="3026" max="3026" width="10.5" style="45" customWidth="1"/>
    <col min="3027" max="3027" width="7.83203125" style="45" customWidth="1"/>
    <col min="3028" max="3028" width="12" style="45" customWidth="1"/>
    <col min="3029" max="3049" width="7.83203125" style="45" customWidth="1"/>
    <col min="3050" max="3050" width="10.5" style="45" customWidth="1"/>
    <col min="3051" max="3065" width="7.83203125" style="45" customWidth="1"/>
    <col min="3066" max="3066" width="11.6640625" style="45" customWidth="1"/>
    <col min="3067" max="3067" width="6" style="45" customWidth="1"/>
    <col min="3068" max="3068" width="11.33203125" style="45" customWidth="1"/>
    <col min="3069" max="3069" width="6.1640625" style="45" customWidth="1"/>
    <col min="3070" max="3070" width="12.33203125" style="45" customWidth="1"/>
    <col min="3071" max="3071" width="6.5" style="45" customWidth="1"/>
    <col min="3072" max="3072" width="10.83203125" style="45" customWidth="1"/>
    <col min="3073" max="3073" width="6" style="45" customWidth="1"/>
    <col min="3074" max="3074" width="9" style="45" customWidth="1"/>
    <col min="3075" max="3075" width="6.1640625" style="45" customWidth="1"/>
    <col min="3076" max="3076" width="7.83203125" style="45" customWidth="1"/>
    <col min="3077" max="3077" width="7.1640625" style="45" customWidth="1"/>
    <col min="3078" max="3078" width="7.83203125" style="45" customWidth="1"/>
    <col min="3079" max="3079" width="6.5" style="45" customWidth="1"/>
    <col min="3080" max="3080" width="7.83203125" style="45" customWidth="1"/>
    <col min="3081" max="3081" width="6.1640625" style="45" customWidth="1"/>
    <col min="3082" max="3083" width="7.83203125" style="45" customWidth="1"/>
    <col min="3084" max="3084" width="8" style="45" customWidth="1"/>
    <col min="3085" max="3085" width="7.1640625" style="45" customWidth="1"/>
    <col min="3086" max="3086" width="10.83203125" style="45" customWidth="1"/>
    <col min="3087" max="3087" width="9.33203125" style="45" customWidth="1"/>
    <col min="3088" max="3088" width="9.83203125" style="45" customWidth="1"/>
    <col min="3089" max="3089" width="9.1640625" style="45" customWidth="1"/>
    <col min="3090" max="3091" width="10.1640625" style="45" customWidth="1"/>
    <col min="3092" max="3092" width="7.83203125" style="45" customWidth="1"/>
    <col min="3093" max="3093" width="9.33203125" style="45" customWidth="1"/>
    <col min="3094" max="3094" width="14.5" style="45" customWidth="1"/>
    <col min="3095" max="3095" width="71.1640625" style="45" customWidth="1"/>
    <col min="3096" max="3096" width="35.6640625" style="45" customWidth="1"/>
    <col min="3097" max="3097" width="14.5" style="45" customWidth="1"/>
    <col min="3098" max="3098" width="7.1640625" style="45" customWidth="1"/>
    <col min="3099" max="3099" width="6.6640625" style="45" customWidth="1"/>
    <col min="3100" max="3100" width="50.5" style="45" customWidth="1"/>
    <col min="3101" max="3103" width="0" style="45" hidden="1" customWidth="1"/>
    <col min="3104" max="3104" width="26.1640625" style="45" customWidth="1"/>
    <col min="3105" max="3105" width="15" style="45" customWidth="1"/>
    <col min="3106" max="3106" width="14.5" style="45" bestFit="1" customWidth="1"/>
    <col min="3107" max="3107" width="7.83203125" style="45" customWidth="1"/>
    <col min="3108" max="3108" width="14.33203125" style="45" customWidth="1"/>
    <col min="3109" max="3109" width="7.83203125" style="45" customWidth="1"/>
    <col min="3110" max="3110" width="10.33203125" style="45" customWidth="1"/>
    <col min="3111" max="3111" width="7.83203125" style="45" customWidth="1"/>
    <col min="3112" max="3112" width="8.6640625" style="45" customWidth="1"/>
    <col min="3113" max="3113" width="7.83203125" style="45" customWidth="1"/>
    <col min="3114" max="3114" width="8.6640625" style="45" customWidth="1"/>
    <col min="3115" max="3115" width="7.83203125" style="45" customWidth="1"/>
    <col min="3116" max="3116" width="8.6640625" style="45" customWidth="1"/>
    <col min="3117" max="3117" width="7.83203125" style="45" customWidth="1"/>
    <col min="3118" max="3118" width="8.5" style="45" customWidth="1"/>
    <col min="3119" max="3119" width="7.83203125" style="45" customWidth="1"/>
    <col min="3120" max="3120" width="9" style="45" customWidth="1"/>
    <col min="3121" max="3121" width="7.83203125" style="45" customWidth="1"/>
    <col min="3122" max="3122" width="8.5" style="45" customWidth="1"/>
    <col min="3123" max="3125" width="7.83203125" style="45" customWidth="1"/>
    <col min="3126" max="3126" width="10.1640625" style="45" customWidth="1"/>
    <col min="3127" max="3131" width="9.33203125" style="45"/>
    <col min="3132" max="3133" width="10.6640625" style="45" customWidth="1"/>
    <col min="3134" max="3134" width="11.6640625" style="45" customWidth="1"/>
    <col min="3135" max="3135" width="27.83203125" style="45" customWidth="1"/>
    <col min="3136" max="3136" width="11.1640625" style="45" customWidth="1"/>
    <col min="3137" max="3137" width="20.33203125" style="45" customWidth="1"/>
    <col min="3138" max="3140" width="9.33203125" style="45"/>
    <col min="3141" max="3141" width="28.33203125" style="45" customWidth="1"/>
    <col min="3142" max="3142" width="12" style="45" customWidth="1"/>
    <col min="3143" max="3143" width="9.33203125" style="45"/>
    <col min="3144" max="3144" width="20.1640625" style="45" customWidth="1"/>
    <col min="3145" max="3145" width="20.83203125" style="45" customWidth="1"/>
    <col min="3146" max="3146" width="9.33203125" style="45"/>
    <col min="3147" max="3147" width="35.1640625" style="45" customWidth="1"/>
    <col min="3148" max="3148" width="14.1640625" style="45" customWidth="1"/>
    <col min="3149" max="3149" width="42.33203125" style="45" customWidth="1"/>
    <col min="3150" max="3259" width="9.33203125" style="45"/>
    <col min="3260" max="3260" width="14.33203125" style="45" customWidth="1"/>
    <col min="3261" max="3262" width="0" style="45" hidden="1" customWidth="1"/>
    <col min="3263" max="3263" width="8.1640625" style="45" customWidth="1"/>
    <col min="3264" max="3264" width="8.83203125" style="45" customWidth="1"/>
    <col min="3265" max="3266" width="0" style="45" hidden="1" customWidth="1"/>
    <col min="3267" max="3267" width="6" style="45" customWidth="1"/>
    <col min="3268" max="3268" width="0" style="45" hidden="1" customWidth="1"/>
    <col min="3269" max="3269" width="15.33203125" style="45" customWidth="1"/>
    <col min="3270" max="3270" width="20.1640625" style="45" customWidth="1"/>
    <col min="3271" max="3271" width="18" style="45" customWidth="1"/>
    <col min="3272" max="3272" width="16.83203125" style="45" customWidth="1"/>
    <col min="3273" max="3273" width="22.1640625" style="45" customWidth="1"/>
    <col min="3274" max="3274" width="14.5" style="45" customWidth="1"/>
    <col min="3275" max="3275" width="34.33203125" style="45" customWidth="1"/>
    <col min="3276" max="3276" width="32" style="45" customWidth="1"/>
    <col min="3277" max="3277" width="35.83203125" style="45" customWidth="1"/>
    <col min="3278" max="3278" width="14.1640625" style="45" customWidth="1"/>
    <col min="3279" max="3279" width="12.5" style="45" customWidth="1"/>
    <col min="3280" max="3280" width="12" style="45" customWidth="1"/>
    <col min="3281" max="3281" width="9.5" style="45" customWidth="1"/>
    <col min="3282" max="3282" width="10.5" style="45" customWidth="1"/>
    <col min="3283" max="3283" width="7.83203125" style="45" customWidth="1"/>
    <col min="3284" max="3284" width="12" style="45" customWidth="1"/>
    <col min="3285" max="3305" width="7.83203125" style="45" customWidth="1"/>
    <col min="3306" max="3306" width="10.5" style="45" customWidth="1"/>
    <col min="3307" max="3321" width="7.83203125" style="45" customWidth="1"/>
    <col min="3322" max="3322" width="11.6640625" style="45" customWidth="1"/>
    <col min="3323" max="3323" width="6" style="45" customWidth="1"/>
    <col min="3324" max="3324" width="11.33203125" style="45" customWidth="1"/>
    <col min="3325" max="3325" width="6.1640625" style="45" customWidth="1"/>
    <col min="3326" max="3326" width="12.33203125" style="45" customWidth="1"/>
    <col min="3327" max="3327" width="6.5" style="45" customWidth="1"/>
    <col min="3328" max="3328" width="10.83203125" style="45" customWidth="1"/>
    <col min="3329" max="3329" width="6" style="45" customWidth="1"/>
    <col min="3330" max="3330" width="9" style="45" customWidth="1"/>
    <col min="3331" max="3331" width="6.1640625" style="45" customWidth="1"/>
    <col min="3332" max="3332" width="7.83203125" style="45" customWidth="1"/>
    <col min="3333" max="3333" width="7.1640625" style="45" customWidth="1"/>
    <col min="3334" max="3334" width="7.83203125" style="45" customWidth="1"/>
    <col min="3335" max="3335" width="6.5" style="45" customWidth="1"/>
    <col min="3336" max="3336" width="7.83203125" style="45" customWidth="1"/>
    <col min="3337" max="3337" width="6.1640625" style="45" customWidth="1"/>
    <col min="3338" max="3339" width="7.83203125" style="45" customWidth="1"/>
    <col min="3340" max="3340" width="8" style="45" customWidth="1"/>
    <col min="3341" max="3341" width="7.1640625" style="45" customWidth="1"/>
    <col min="3342" max="3342" width="10.83203125" style="45" customWidth="1"/>
    <col min="3343" max="3343" width="9.33203125" style="45" customWidth="1"/>
    <col min="3344" max="3344" width="9.83203125" style="45" customWidth="1"/>
    <col min="3345" max="3345" width="9.1640625" style="45" customWidth="1"/>
    <col min="3346" max="3347" width="10.1640625" style="45" customWidth="1"/>
    <col min="3348" max="3348" width="7.83203125" style="45" customWidth="1"/>
    <col min="3349" max="3349" width="9.33203125" style="45" customWidth="1"/>
    <col min="3350" max="3350" width="14.5" style="45" customWidth="1"/>
    <col min="3351" max="3351" width="71.1640625" style="45" customWidth="1"/>
    <col min="3352" max="3352" width="35.6640625" style="45" customWidth="1"/>
    <col min="3353" max="3353" width="14.5" style="45" customWidth="1"/>
    <col min="3354" max="3354" width="7.1640625" style="45" customWidth="1"/>
    <col min="3355" max="3355" width="6.6640625" style="45" customWidth="1"/>
    <col min="3356" max="3356" width="50.5" style="45" customWidth="1"/>
    <col min="3357" max="3359" width="0" style="45" hidden="1" customWidth="1"/>
    <col min="3360" max="3360" width="26.1640625" style="45" customWidth="1"/>
    <col min="3361" max="3361" width="15" style="45" customWidth="1"/>
    <col min="3362" max="3362" width="14.5" style="45" bestFit="1" customWidth="1"/>
    <col min="3363" max="3363" width="7.83203125" style="45" customWidth="1"/>
    <col min="3364" max="3364" width="14.33203125" style="45" customWidth="1"/>
    <col min="3365" max="3365" width="7.83203125" style="45" customWidth="1"/>
    <col min="3366" max="3366" width="10.33203125" style="45" customWidth="1"/>
    <col min="3367" max="3367" width="7.83203125" style="45" customWidth="1"/>
    <col min="3368" max="3368" width="8.6640625" style="45" customWidth="1"/>
    <col min="3369" max="3369" width="7.83203125" style="45" customWidth="1"/>
    <col min="3370" max="3370" width="8.6640625" style="45" customWidth="1"/>
    <col min="3371" max="3371" width="7.83203125" style="45" customWidth="1"/>
    <col min="3372" max="3372" width="8.6640625" style="45" customWidth="1"/>
    <col min="3373" max="3373" width="7.83203125" style="45" customWidth="1"/>
    <col min="3374" max="3374" width="8.5" style="45" customWidth="1"/>
    <col min="3375" max="3375" width="7.83203125" style="45" customWidth="1"/>
    <col min="3376" max="3376" width="9" style="45" customWidth="1"/>
    <col min="3377" max="3377" width="7.83203125" style="45" customWidth="1"/>
    <col min="3378" max="3378" width="8.5" style="45" customWidth="1"/>
    <col min="3379" max="3381" width="7.83203125" style="45" customWidth="1"/>
    <col min="3382" max="3382" width="10.1640625" style="45" customWidth="1"/>
    <col min="3383" max="3387" width="9.33203125" style="45"/>
    <col min="3388" max="3389" width="10.6640625" style="45" customWidth="1"/>
    <col min="3390" max="3390" width="11.6640625" style="45" customWidth="1"/>
    <col min="3391" max="3391" width="27.83203125" style="45" customWidth="1"/>
    <col min="3392" max="3392" width="11.1640625" style="45" customWidth="1"/>
    <col min="3393" max="3393" width="20.33203125" style="45" customWidth="1"/>
    <col min="3394" max="3396" width="9.33203125" style="45"/>
    <col min="3397" max="3397" width="28.33203125" style="45" customWidth="1"/>
    <col min="3398" max="3398" width="12" style="45" customWidth="1"/>
    <col min="3399" max="3399" width="9.33203125" style="45"/>
    <col min="3400" max="3400" width="20.1640625" style="45" customWidth="1"/>
    <col min="3401" max="3401" width="20.83203125" style="45" customWidth="1"/>
    <col min="3402" max="3402" width="9.33203125" style="45"/>
    <col min="3403" max="3403" width="35.1640625" style="45" customWidth="1"/>
    <col min="3404" max="3404" width="14.1640625" style="45" customWidth="1"/>
    <col min="3405" max="3405" width="42.33203125" style="45" customWidth="1"/>
    <col min="3406" max="3515" width="9.33203125" style="45"/>
    <col min="3516" max="3516" width="14.33203125" style="45" customWidth="1"/>
    <col min="3517" max="3518" width="0" style="45" hidden="1" customWidth="1"/>
    <col min="3519" max="3519" width="8.1640625" style="45" customWidth="1"/>
    <col min="3520" max="3520" width="8.83203125" style="45" customWidth="1"/>
    <col min="3521" max="3522" width="0" style="45" hidden="1" customWidth="1"/>
    <col min="3523" max="3523" width="6" style="45" customWidth="1"/>
    <col min="3524" max="3524" width="0" style="45" hidden="1" customWidth="1"/>
    <col min="3525" max="3525" width="15.33203125" style="45" customWidth="1"/>
    <col min="3526" max="3526" width="20.1640625" style="45" customWidth="1"/>
    <col min="3527" max="3527" width="18" style="45" customWidth="1"/>
    <col min="3528" max="3528" width="16.83203125" style="45" customWidth="1"/>
    <col min="3529" max="3529" width="22.1640625" style="45" customWidth="1"/>
    <col min="3530" max="3530" width="14.5" style="45" customWidth="1"/>
    <col min="3531" max="3531" width="34.33203125" style="45" customWidth="1"/>
    <col min="3532" max="3532" width="32" style="45" customWidth="1"/>
    <col min="3533" max="3533" width="35.83203125" style="45" customWidth="1"/>
    <col min="3534" max="3534" width="14.1640625" style="45" customWidth="1"/>
    <col min="3535" max="3535" width="12.5" style="45" customWidth="1"/>
    <col min="3536" max="3536" width="12" style="45" customWidth="1"/>
    <col min="3537" max="3537" width="9.5" style="45" customWidth="1"/>
    <col min="3538" max="3538" width="10.5" style="45" customWidth="1"/>
    <col min="3539" max="3539" width="7.83203125" style="45" customWidth="1"/>
    <col min="3540" max="3540" width="12" style="45" customWidth="1"/>
    <col min="3541" max="3561" width="7.83203125" style="45" customWidth="1"/>
    <col min="3562" max="3562" width="10.5" style="45" customWidth="1"/>
    <col min="3563" max="3577" width="7.83203125" style="45" customWidth="1"/>
    <col min="3578" max="3578" width="11.6640625" style="45" customWidth="1"/>
    <col min="3579" max="3579" width="6" style="45" customWidth="1"/>
    <col min="3580" max="3580" width="11.33203125" style="45" customWidth="1"/>
    <col min="3581" max="3581" width="6.1640625" style="45" customWidth="1"/>
    <col min="3582" max="3582" width="12.33203125" style="45" customWidth="1"/>
    <col min="3583" max="3583" width="6.5" style="45" customWidth="1"/>
    <col min="3584" max="3584" width="10.83203125" style="45" customWidth="1"/>
    <col min="3585" max="3585" width="6" style="45" customWidth="1"/>
    <col min="3586" max="3586" width="9" style="45" customWidth="1"/>
    <col min="3587" max="3587" width="6.1640625" style="45" customWidth="1"/>
    <col min="3588" max="3588" width="7.83203125" style="45" customWidth="1"/>
    <col min="3589" max="3589" width="7.1640625" style="45" customWidth="1"/>
    <col min="3590" max="3590" width="7.83203125" style="45" customWidth="1"/>
    <col min="3591" max="3591" width="6.5" style="45" customWidth="1"/>
    <col min="3592" max="3592" width="7.83203125" style="45" customWidth="1"/>
    <col min="3593" max="3593" width="6.1640625" style="45" customWidth="1"/>
    <col min="3594" max="3595" width="7.83203125" style="45" customWidth="1"/>
    <col min="3596" max="3596" width="8" style="45" customWidth="1"/>
    <col min="3597" max="3597" width="7.1640625" style="45" customWidth="1"/>
    <col min="3598" max="3598" width="10.83203125" style="45" customWidth="1"/>
    <col min="3599" max="3599" width="9.33203125" style="45" customWidth="1"/>
    <col min="3600" max="3600" width="9.83203125" style="45" customWidth="1"/>
    <col min="3601" max="3601" width="9.1640625" style="45" customWidth="1"/>
    <col min="3602" max="3603" width="10.1640625" style="45" customWidth="1"/>
    <col min="3604" max="3604" width="7.83203125" style="45" customWidth="1"/>
    <col min="3605" max="3605" width="9.33203125" style="45" customWidth="1"/>
    <col min="3606" max="3606" width="14.5" style="45" customWidth="1"/>
    <col min="3607" max="3607" width="71.1640625" style="45" customWidth="1"/>
    <col min="3608" max="3608" width="35.6640625" style="45" customWidth="1"/>
    <col min="3609" max="3609" width="14.5" style="45" customWidth="1"/>
    <col min="3610" max="3610" width="7.1640625" style="45" customWidth="1"/>
    <col min="3611" max="3611" width="6.6640625" style="45" customWidth="1"/>
    <col min="3612" max="3612" width="50.5" style="45" customWidth="1"/>
    <col min="3613" max="3615" width="0" style="45" hidden="1" customWidth="1"/>
    <col min="3616" max="3616" width="26.1640625" style="45" customWidth="1"/>
    <col min="3617" max="3617" width="15" style="45" customWidth="1"/>
    <col min="3618" max="3618" width="14.5" style="45" bestFit="1" customWidth="1"/>
    <col min="3619" max="3619" width="7.83203125" style="45" customWidth="1"/>
    <col min="3620" max="3620" width="14.33203125" style="45" customWidth="1"/>
    <col min="3621" max="3621" width="7.83203125" style="45" customWidth="1"/>
    <col min="3622" max="3622" width="10.33203125" style="45" customWidth="1"/>
    <col min="3623" max="3623" width="7.83203125" style="45" customWidth="1"/>
    <col min="3624" max="3624" width="8.6640625" style="45" customWidth="1"/>
    <col min="3625" max="3625" width="7.83203125" style="45" customWidth="1"/>
    <col min="3626" max="3626" width="8.6640625" style="45" customWidth="1"/>
    <col min="3627" max="3627" width="7.83203125" style="45" customWidth="1"/>
    <col min="3628" max="3628" width="8.6640625" style="45" customWidth="1"/>
    <col min="3629" max="3629" width="7.83203125" style="45" customWidth="1"/>
    <col min="3630" max="3630" width="8.5" style="45" customWidth="1"/>
    <col min="3631" max="3631" width="7.83203125" style="45" customWidth="1"/>
    <col min="3632" max="3632" width="9" style="45" customWidth="1"/>
    <col min="3633" max="3633" width="7.83203125" style="45" customWidth="1"/>
    <col min="3634" max="3634" width="8.5" style="45" customWidth="1"/>
    <col min="3635" max="3637" width="7.83203125" style="45" customWidth="1"/>
    <col min="3638" max="3638" width="10.1640625" style="45" customWidth="1"/>
    <col min="3639" max="3643" width="9.33203125" style="45"/>
    <col min="3644" max="3645" width="10.6640625" style="45" customWidth="1"/>
    <col min="3646" max="3646" width="11.6640625" style="45" customWidth="1"/>
    <col min="3647" max="3647" width="27.83203125" style="45" customWidth="1"/>
    <col min="3648" max="3648" width="11.1640625" style="45" customWidth="1"/>
    <col min="3649" max="3649" width="20.33203125" style="45" customWidth="1"/>
    <col min="3650" max="3652" width="9.33203125" style="45"/>
    <col min="3653" max="3653" width="28.33203125" style="45" customWidth="1"/>
    <col min="3654" max="3654" width="12" style="45" customWidth="1"/>
    <col min="3655" max="3655" width="9.33203125" style="45"/>
    <col min="3656" max="3656" width="20.1640625" style="45" customWidth="1"/>
    <col min="3657" max="3657" width="20.83203125" style="45" customWidth="1"/>
    <col min="3658" max="3658" width="9.33203125" style="45"/>
    <col min="3659" max="3659" width="35.1640625" style="45" customWidth="1"/>
    <col min="3660" max="3660" width="14.1640625" style="45" customWidth="1"/>
    <col min="3661" max="3661" width="42.33203125" style="45" customWidth="1"/>
    <col min="3662" max="3771" width="9.33203125" style="45"/>
    <col min="3772" max="3772" width="14.33203125" style="45" customWidth="1"/>
    <col min="3773" max="3774" width="0" style="45" hidden="1" customWidth="1"/>
    <col min="3775" max="3775" width="8.1640625" style="45" customWidth="1"/>
    <col min="3776" max="3776" width="8.83203125" style="45" customWidth="1"/>
    <col min="3777" max="3778" width="0" style="45" hidden="1" customWidth="1"/>
    <col min="3779" max="3779" width="6" style="45" customWidth="1"/>
    <col min="3780" max="3780" width="0" style="45" hidden="1" customWidth="1"/>
    <col min="3781" max="3781" width="15.33203125" style="45" customWidth="1"/>
    <col min="3782" max="3782" width="20.1640625" style="45" customWidth="1"/>
    <col min="3783" max="3783" width="18" style="45" customWidth="1"/>
    <col min="3784" max="3784" width="16.83203125" style="45" customWidth="1"/>
    <col min="3785" max="3785" width="22.1640625" style="45" customWidth="1"/>
    <col min="3786" max="3786" width="14.5" style="45" customWidth="1"/>
    <col min="3787" max="3787" width="34.33203125" style="45" customWidth="1"/>
    <col min="3788" max="3788" width="32" style="45" customWidth="1"/>
    <col min="3789" max="3789" width="35.83203125" style="45" customWidth="1"/>
    <col min="3790" max="3790" width="14.1640625" style="45" customWidth="1"/>
    <col min="3791" max="3791" width="12.5" style="45" customWidth="1"/>
    <col min="3792" max="3792" width="12" style="45" customWidth="1"/>
    <col min="3793" max="3793" width="9.5" style="45" customWidth="1"/>
    <col min="3794" max="3794" width="10.5" style="45" customWidth="1"/>
    <col min="3795" max="3795" width="7.83203125" style="45" customWidth="1"/>
    <col min="3796" max="3796" width="12" style="45" customWidth="1"/>
    <col min="3797" max="3817" width="7.83203125" style="45" customWidth="1"/>
    <col min="3818" max="3818" width="10.5" style="45" customWidth="1"/>
    <col min="3819" max="3833" width="7.83203125" style="45" customWidth="1"/>
    <col min="3834" max="3834" width="11.6640625" style="45" customWidth="1"/>
    <col min="3835" max="3835" width="6" style="45" customWidth="1"/>
    <col min="3836" max="3836" width="11.33203125" style="45" customWidth="1"/>
    <col min="3837" max="3837" width="6.1640625" style="45" customWidth="1"/>
    <col min="3838" max="3838" width="12.33203125" style="45" customWidth="1"/>
    <col min="3839" max="3839" width="6.5" style="45" customWidth="1"/>
    <col min="3840" max="3840" width="10.83203125" style="45" customWidth="1"/>
    <col min="3841" max="3841" width="6" style="45" customWidth="1"/>
    <col min="3842" max="3842" width="9" style="45" customWidth="1"/>
    <col min="3843" max="3843" width="6.1640625" style="45" customWidth="1"/>
    <col min="3844" max="3844" width="7.83203125" style="45" customWidth="1"/>
    <col min="3845" max="3845" width="7.1640625" style="45" customWidth="1"/>
    <col min="3846" max="3846" width="7.83203125" style="45" customWidth="1"/>
    <col min="3847" max="3847" width="6.5" style="45" customWidth="1"/>
    <col min="3848" max="3848" width="7.83203125" style="45" customWidth="1"/>
    <col min="3849" max="3849" width="6.1640625" style="45" customWidth="1"/>
    <col min="3850" max="3851" width="7.83203125" style="45" customWidth="1"/>
    <col min="3852" max="3852" width="8" style="45" customWidth="1"/>
    <col min="3853" max="3853" width="7.1640625" style="45" customWidth="1"/>
    <col min="3854" max="3854" width="10.83203125" style="45" customWidth="1"/>
    <col min="3855" max="3855" width="9.33203125" style="45" customWidth="1"/>
    <col min="3856" max="3856" width="9.83203125" style="45" customWidth="1"/>
    <col min="3857" max="3857" width="9.1640625" style="45" customWidth="1"/>
    <col min="3858" max="3859" width="10.1640625" style="45" customWidth="1"/>
    <col min="3860" max="3860" width="7.83203125" style="45" customWidth="1"/>
    <col min="3861" max="3861" width="9.33203125" style="45" customWidth="1"/>
    <col min="3862" max="3862" width="14.5" style="45" customWidth="1"/>
    <col min="3863" max="3863" width="71.1640625" style="45" customWidth="1"/>
    <col min="3864" max="3864" width="35.6640625" style="45" customWidth="1"/>
    <col min="3865" max="3865" width="14.5" style="45" customWidth="1"/>
    <col min="3866" max="3866" width="7.1640625" style="45" customWidth="1"/>
    <col min="3867" max="3867" width="6.6640625" style="45" customWidth="1"/>
    <col min="3868" max="3868" width="50.5" style="45" customWidth="1"/>
    <col min="3869" max="3871" width="0" style="45" hidden="1" customWidth="1"/>
    <col min="3872" max="3872" width="26.1640625" style="45" customWidth="1"/>
    <col min="3873" max="3873" width="15" style="45" customWidth="1"/>
    <col min="3874" max="3874" width="14.5" style="45" bestFit="1" customWidth="1"/>
    <col min="3875" max="3875" width="7.83203125" style="45" customWidth="1"/>
    <col min="3876" max="3876" width="14.33203125" style="45" customWidth="1"/>
    <col min="3877" max="3877" width="7.83203125" style="45" customWidth="1"/>
    <col min="3878" max="3878" width="10.33203125" style="45" customWidth="1"/>
    <col min="3879" max="3879" width="7.83203125" style="45" customWidth="1"/>
    <col min="3880" max="3880" width="8.6640625" style="45" customWidth="1"/>
    <col min="3881" max="3881" width="7.83203125" style="45" customWidth="1"/>
    <col min="3882" max="3882" width="8.6640625" style="45" customWidth="1"/>
    <col min="3883" max="3883" width="7.83203125" style="45" customWidth="1"/>
    <col min="3884" max="3884" width="8.6640625" style="45" customWidth="1"/>
    <col min="3885" max="3885" width="7.83203125" style="45" customWidth="1"/>
    <col min="3886" max="3886" width="8.5" style="45" customWidth="1"/>
    <col min="3887" max="3887" width="7.83203125" style="45" customWidth="1"/>
    <col min="3888" max="3888" width="9" style="45" customWidth="1"/>
    <col min="3889" max="3889" width="7.83203125" style="45" customWidth="1"/>
    <col min="3890" max="3890" width="8.5" style="45" customWidth="1"/>
    <col min="3891" max="3893" width="7.83203125" style="45" customWidth="1"/>
    <col min="3894" max="3894" width="10.1640625" style="45" customWidth="1"/>
    <col min="3895" max="3899" width="9.33203125" style="45"/>
    <col min="3900" max="3901" width="10.6640625" style="45" customWidth="1"/>
    <col min="3902" max="3902" width="11.6640625" style="45" customWidth="1"/>
    <col min="3903" max="3903" width="27.83203125" style="45" customWidth="1"/>
    <col min="3904" max="3904" width="11.1640625" style="45" customWidth="1"/>
    <col min="3905" max="3905" width="20.33203125" style="45" customWidth="1"/>
    <col min="3906" max="3908" width="9.33203125" style="45"/>
    <col min="3909" max="3909" width="28.33203125" style="45" customWidth="1"/>
    <col min="3910" max="3910" width="12" style="45" customWidth="1"/>
    <col min="3911" max="3911" width="9.33203125" style="45"/>
    <col min="3912" max="3912" width="20.1640625" style="45" customWidth="1"/>
    <col min="3913" max="3913" width="20.83203125" style="45" customWidth="1"/>
    <col min="3914" max="3914" width="9.33203125" style="45"/>
    <col min="3915" max="3915" width="35.1640625" style="45" customWidth="1"/>
    <col min="3916" max="3916" width="14.1640625" style="45" customWidth="1"/>
    <col min="3917" max="3917" width="42.33203125" style="45" customWidth="1"/>
    <col min="3918" max="4027" width="9.33203125" style="45"/>
    <col min="4028" max="4028" width="14.33203125" style="45" customWidth="1"/>
    <col min="4029" max="4030" width="0" style="45" hidden="1" customWidth="1"/>
    <col min="4031" max="4031" width="8.1640625" style="45" customWidth="1"/>
    <col min="4032" max="4032" width="8.83203125" style="45" customWidth="1"/>
    <col min="4033" max="4034" width="0" style="45" hidden="1" customWidth="1"/>
    <col min="4035" max="4035" width="6" style="45" customWidth="1"/>
    <col min="4036" max="4036" width="0" style="45" hidden="1" customWidth="1"/>
    <col min="4037" max="4037" width="15.33203125" style="45" customWidth="1"/>
    <col min="4038" max="4038" width="20.1640625" style="45" customWidth="1"/>
    <col min="4039" max="4039" width="18" style="45" customWidth="1"/>
    <col min="4040" max="4040" width="16.83203125" style="45" customWidth="1"/>
    <col min="4041" max="4041" width="22.1640625" style="45" customWidth="1"/>
    <col min="4042" max="4042" width="14.5" style="45" customWidth="1"/>
    <col min="4043" max="4043" width="34.33203125" style="45" customWidth="1"/>
    <col min="4044" max="4044" width="32" style="45" customWidth="1"/>
    <col min="4045" max="4045" width="35.83203125" style="45" customWidth="1"/>
    <col min="4046" max="4046" width="14.1640625" style="45" customWidth="1"/>
    <col min="4047" max="4047" width="12.5" style="45" customWidth="1"/>
    <col min="4048" max="4048" width="12" style="45" customWidth="1"/>
    <col min="4049" max="4049" width="9.5" style="45" customWidth="1"/>
    <col min="4050" max="4050" width="10.5" style="45" customWidth="1"/>
    <col min="4051" max="4051" width="7.83203125" style="45" customWidth="1"/>
    <col min="4052" max="4052" width="12" style="45" customWidth="1"/>
    <col min="4053" max="4073" width="7.83203125" style="45" customWidth="1"/>
    <col min="4074" max="4074" width="10.5" style="45" customWidth="1"/>
    <col min="4075" max="4089" width="7.83203125" style="45" customWidth="1"/>
    <col min="4090" max="4090" width="11.6640625" style="45" customWidth="1"/>
    <col min="4091" max="4091" width="6" style="45" customWidth="1"/>
    <col min="4092" max="4092" width="11.33203125" style="45" customWidth="1"/>
    <col min="4093" max="4093" width="6.1640625" style="45" customWidth="1"/>
    <col min="4094" max="4094" width="12.33203125" style="45" customWidth="1"/>
    <col min="4095" max="4095" width="6.5" style="45" customWidth="1"/>
    <col min="4096" max="4096" width="10.83203125" style="45" customWidth="1"/>
    <col min="4097" max="4097" width="6" style="45" customWidth="1"/>
    <col min="4098" max="4098" width="9" style="45" customWidth="1"/>
    <col min="4099" max="4099" width="6.1640625" style="45" customWidth="1"/>
    <col min="4100" max="4100" width="7.83203125" style="45" customWidth="1"/>
    <col min="4101" max="4101" width="7.1640625" style="45" customWidth="1"/>
    <col min="4102" max="4102" width="7.83203125" style="45" customWidth="1"/>
    <col min="4103" max="4103" width="6.5" style="45" customWidth="1"/>
    <col min="4104" max="4104" width="7.83203125" style="45" customWidth="1"/>
    <col min="4105" max="4105" width="6.1640625" style="45" customWidth="1"/>
    <col min="4106" max="4107" width="7.83203125" style="45" customWidth="1"/>
    <col min="4108" max="4108" width="8" style="45" customWidth="1"/>
    <col min="4109" max="4109" width="7.1640625" style="45" customWidth="1"/>
    <col min="4110" max="4110" width="10.83203125" style="45" customWidth="1"/>
    <col min="4111" max="4111" width="9.33203125" style="45" customWidth="1"/>
    <col min="4112" max="4112" width="9.83203125" style="45" customWidth="1"/>
    <col min="4113" max="4113" width="9.1640625" style="45" customWidth="1"/>
    <col min="4114" max="4115" width="10.1640625" style="45" customWidth="1"/>
    <col min="4116" max="4116" width="7.83203125" style="45" customWidth="1"/>
    <col min="4117" max="4117" width="9.33203125" style="45" customWidth="1"/>
    <col min="4118" max="4118" width="14.5" style="45" customWidth="1"/>
    <col min="4119" max="4119" width="71.1640625" style="45" customWidth="1"/>
    <col min="4120" max="4120" width="35.6640625" style="45" customWidth="1"/>
    <col min="4121" max="4121" width="14.5" style="45" customWidth="1"/>
    <col min="4122" max="4122" width="7.1640625" style="45" customWidth="1"/>
    <col min="4123" max="4123" width="6.6640625" style="45" customWidth="1"/>
    <col min="4124" max="4124" width="50.5" style="45" customWidth="1"/>
    <col min="4125" max="4127" width="0" style="45" hidden="1" customWidth="1"/>
    <col min="4128" max="4128" width="26.1640625" style="45" customWidth="1"/>
    <col min="4129" max="4129" width="15" style="45" customWidth="1"/>
    <col min="4130" max="4130" width="14.5" style="45" bestFit="1" customWidth="1"/>
    <col min="4131" max="4131" width="7.83203125" style="45" customWidth="1"/>
    <col min="4132" max="4132" width="14.33203125" style="45" customWidth="1"/>
    <col min="4133" max="4133" width="7.83203125" style="45" customWidth="1"/>
    <col min="4134" max="4134" width="10.33203125" style="45" customWidth="1"/>
    <col min="4135" max="4135" width="7.83203125" style="45" customWidth="1"/>
    <col min="4136" max="4136" width="8.6640625" style="45" customWidth="1"/>
    <col min="4137" max="4137" width="7.83203125" style="45" customWidth="1"/>
    <col min="4138" max="4138" width="8.6640625" style="45" customWidth="1"/>
    <col min="4139" max="4139" width="7.83203125" style="45" customWidth="1"/>
    <col min="4140" max="4140" width="8.6640625" style="45" customWidth="1"/>
    <col min="4141" max="4141" width="7.83203125" style="45" customWidth="1"/>
    <col min="4142" max="4142" width="8.5" style="45" customWidth="1"/>
    <col min="4143" max="4143" width="7.83203125" style="45" customWidth="1"/>
    <col min="4144" max="4144" width="9" style="45" customWidth="1"/>
    <col min="4145" max="4145" width="7.83203125" style="45" customWidth="1"/>
    <col min="4146" max="4146" width="8.5" style="45" customWidth="1"/>
    <col min="4147" max="4149" width="7.83203125" style="45" customWidth="1"/>
    <col min="4150" max="4150" width="10.1640625" style="45" customWidth="1"/>
    <col min="4151" max="4155" width="9.33203125" style="45"/>
    <col min="4156" max="4157" width="10.6640625" style="45" customWidth="1"/>
    <col min="4158" max="4158" width="11.6640625" style="45" customWidth="1"/>
    <col min="4159" max="4159" width="27.83203125" style="45" customWidth="1"/>
    <col min="4160" max="4160" width="11.1640625" style="45" customWidth="1"/>
    <col min="4161" max="4161" width="20.33203125" style="45" customWidth="1"/>
    <col min="4162" max="4164" width="9.33203125" style="45"/>
    <col min="4165" max="4165" width="28.33203125" style="45" customWidth="1"/>
    <col min="4166" max="4166" width="12" style="45" customWidth="1"/>
    <col min="4167" max="4167" width="9.33203125" style="45"/>
    <col min="4168" max="4168" width="20.1640625" style="45" customWidth="1"/>
    <col min="4169" max="4169" width="20.83203125" style="45" customWidth="1"/>
    <col min="4170" max="4170" width="9.33203125" style="45"/>
    <col min="4171" max="4171" width="35.1640625" style="45" customWidth="1"/>
    <col min="4172" max="4172" width="14.1640625" style="45" customWidth="1"/>
    <col min="4173" max="4173" width="42.33203125" style="45" customWidth="1"/>
    <col min="4174" max="4283" width="9.33203125" style="45"/>
    <col min="4284" max="4284" width="14.33203125" style="45" customWidth="1"/>
    <col min="4285" max="4286" width="0" style="45" hidden="1" customWidth="1"/>
    <col min="4287" max="4287" width="8.1640625" style="45" customWidth="1"/>
    <col min="4288" max="4288" width="8.83203125" style="45" customWidth="1"/>
    <col min="4289" max="4290" width="0" style="45" hidden="1" customWidth="1"/>
    <col min="4291" max="4291" width="6" style="45" customWidth="1"/>
    <col min="4292" max="4292" width="0" style="45" hidden="1" customWidth="1"/>
    <col min="4293" max="4293" width="15.33203125" style="45" customWidth="1"/>
    <col min="4294" max="4294" width="20.1640625" style="45" customWidth="1"/>
    <col min="4295" max="4295" width="18" style="45" customWidth="1"/>
    <col min="4296" max="4296" width="16.83203125" style="45" customWidth="1"/>
    <col min="4297" max="4297" width="22.1640625" style="45" customWidth="1"/>
    <col min="4298" max="4298" width="14.5" style="45" customWidth="1"/>
    <col min="4299" max="4299" width="34.33203125" style="45" customWidth="1"/>
    <col min="4300" max="4300" width="32" style="45" customWidth="1"/>
    <col min="4301" max="4301" width="35.83203125" style="45" customWidth="1"/>
    <col min="4302" max="4302" width="14.1640625" style="45" customWidth="1"/>
    <col min="4303" max="4303" width="12.5" style="45" customWidth="1"/>
    <col min="4304" max="4304" width="12" style="45" customWidth="1"/>
    <col min="4305" max="4305" width="9.5" style="45" customWidth="1"/>
    <col min="4306" max="4306" width="10.5" style="45" customWidth="1"/>
    <col min="4307" max="4307" width="7.83203125" style="45" customWidth="1"/>
    <col min="4308" max="4308" width="12" style="45" customWidth="1"/>
    <col min="4309" max="4329" width="7.83203125" style="45" customWidth="1"/>
    <col min="4330" max="4330" width="10.5" style="45" customWidth="1"/>
    <col min="4331" max="4345" width="7.83203125" style="45" customWidth="1"/>
    <col min="4346" max="4346" width="11.6640625" style="45" customWidth="1"/>
    <col min="4347" max="4347" width="6" style="45" customWidth="1"/>
    <col min="4348" max="4348" width="11.33203125" style="45" customWidth="1"/>
    <col min="4349" max="4349" width="6.1640625" style="45" customWidth="1"/>
    <col min="4350" max="4350" width="12.33203125" style="45" customWidth="1"/>
    <col min="4351" max="4351" width="6.5" style="45" customWidth="1"/>
    <col min="4352" max="4352" width="10.83203125" style="45" customWidth="1"/>
    <col min="4353" max="4353" width="6" style="45" customWidth="1"/>
    <col min="4354" max="4354" width="9" style="45" customWidth="1"/>
    <col min="4355" max="4355" width="6.1640625" style="45" customWidth="1"/>
    <col min="4356" max="4356" width="7.83203125" style="45" customWidth="1"/>
    <col min="4357" max="4357" width="7.1640625" style="45" customWidth="1"/>
    <col min="4358" max="4358" width="7.83203125" style="45" customWidth="1"/>
    <col min="4359" max="4359" width="6.5" style="45" customWidth="1"/>
    <col min="4360" max="4360" width="7.83203125" style="45" customWidth="1"/>
    <col min="4361" max="4361" width="6.1640625" style="45" customWidth="1"/>
    <col min="4362" max="4363" width="7.83203125" style="45" customWidth="1"/>
    <col min="4364" max="4364" width="8" style="45" customWidth="1"/>
    <col min="4365" max="4365" width="7.1640625" style="45" customWidth="1"/>
    <col min="4366" max="4366" width="10.83203125" style="45" customWidth="1"/>
    <col min="4367" max="4367" width="9.33203125" style="45" customWidth="1"/>
    <col min="4368" max="4368" width="9.83203125" style="45" customWidth="1"/>
    <col min="4369" max="4369" width="9.1640625" style="45" customWidth="1"/>
    <col min="4370" max="4371" width="10.1640625" style="45" customWidth="1"/>
    <col min="4372" max="4372" width="7.83203125" style="45" customWidth="1"/>
    <col min="4373" max="4373" width="9.33203125" style="45" customWidth="1"/>
    <col min="4374" max="4374" width="14.5" style="45" customWidth="1"/>
    <col min="4375" max="4375" width="71.1640625" style="45" customWidth="1"/>
    <col min="4376" max="4376" width="35.6640625" style="45" customWidth="1"/>
    <col min="4377" max="4377" width="14.5" style="45" customWidth="1"/>
    <col min="4378" max="4378" width="7.1640625" style="45" customWidth="1"/>
    <col min="4379" max="4379" width="6.6640625" style="45" customWidth="1"/>
    <col min="4380" max="4380" width="50.5" style="45" customWidth="1"/>
    <col min="4381" max="4383" width="0" style="45" hidden="1" customWidth="1"/>
    <col min="4384" max="4384" width="26.1640625" style="45" customWidth="1"/>
    <col min="4385" max="4385" width="15" style="45" customWidth="1"/>
    <col min="4386" max="4386" width="14.5" style="45" bestFit="1" customWidth="1"/>
    <col min="4387" max="4387" width="7.83203125" style="45" customWidth="1"/>
    <col min="4388" max="4388" width="14.33203125" style="45" customWidth="1"/>
    <col min="4389" max="4389" width="7.83203125" style="45" customWidth="1"/>
    <col min="4390" max="4390" width="10.33203125" style="45" customWidth="1"/>
    <col min="4391" max="4391" width="7.83203125" style="45" customWidth="1"/>
    <col min="4392" max="4392" width="8.6640625" style="45" customWidth="1"/>
    <col min="4393" max="4393" width="7.83203125" style="45" customWidth="1"/>
    <col min="4394" max="4394" width="8.6640625" style="45" customWidth="1"/>
    <col min="4395" max="4395" width="7.83203125" style="45" customWidth="1"/>
    <col min="4396" max="4396" width="8.6640625" style="45" customWidth="1"/>
    <col min="4397" max="4397" width="7.83203125" style="45" customWidth="1"/>
    <col min="4398" max="4398" width="8.5" style="45" customWidth="1"/>
    <col min="4399" max="4399" width="7.83203125" style="45" customWidth="1"/>
    <col min="4400" max="4400" width="9" style="45" customWidth="1"/>
    <col min="4401" max="4401" width="7.83203125" style="45" customWidth="1"/>
    <col min="4402" max="4402" width="8.5" style="45" customWidth="1"/>
    <col min="4403" max="4405" width="7.83203125" style="45" customWidth="1"/>
    <col min="4406" max="4406" width="10.1640625" style="45" customWidth="1"/>
    <col min="4407" max="4411" width="9.33203125" style="45"/>
    <col min="4412" max="4413" width="10.6640625" style="45" customWidth="1"/>
    <col min="4414" max="4414" width="11.6640625" style="45" customWidth="1"/>
    <col min="4415" max="4415" width="27.83203125" style="45" customWidth="1"/>
    <col min="4416" max="4416" width="11.1640625" style="45" customWidth="1"/>
    <col min="4417" max="4417" width="20.33203125" style="45" customWidth="1"/>
    <col min="4418" max="4420" width="9.33203125" style="45"/>
    <col min="4421" max="4421" width="28.33203125" style="45" customWidth="1"/>
    <col min="4422" max="4422" width="12" style="45" customWidth="1"/>
    <col min="4423" max="4423" width="9.33203125" style="45"/>
    <col min="4424" max="4424" width="20.1640625" style="45" customWidth="1"/>
    <col min="4425" max="4425" width="20.83203125" style="45" customWidth="1"/>
    <col min="4426" max="4426" width="9.33203125" style="45"/>
    <col min="4427" max="4427" width="35.1640625" style="45" customWidth="1"/>
    <col min="4428" max="4428" width="14.1640625" style="45" customWidth="1"/>
    <col min="4429" max="4429" width="42.33203125" style="45" customWidth="1"/>
    <col min="4430" max="4539" width="9.33203125" style="45"/>
    <col min="4540" max="4540" width="14.33203125" style="45" customWidth="1"/>
    <col min="4541" max="4542" width="0" style="45" hidden="1" customWidth="1"/>
    <col min="4543" max="4543" width="8.1640625" style="45" customWidth="1"/>
    <col min="4544" max="4544" width="8.83203125" style="45" customWidth="1"/>
    <col min="4545" max="4546" width="0" style="45" hidden="1" customWidth="1"/>
    <col min="4547" max="4547" width="6" style="45" customWidth="1"/>
    <col min="4548" max="4548" width="0" style="45" hidden="1" customWidth="1"/>
    <col min="4549" max="4549" width="15.33203125" style="45" customWidth="1"/>
    <col min="4550" max="4550" width="20.1640625" style="45" customWidth="1"/>
    <col min="4551" max="4551" width="18" style="45" customWidth="1"/>
    <col min="4552" max="4552" width="16.83203125" style="45" customWidth="1"/>
    <col min="4553" max="4553" width="22.1640625" style="45" customWidth="1"/>
    <col min="4554" max="4554" width="14.5" style="45" customWidth="1"/>
    <col min="4555" max="4555" width="34.33203125" style="45" customWidth="1"/>
    <col min="4556" max="4556" width="32" style="45" customWidth="1"/>
    <col min="4557" max="4557" width="35.83203125" style="45" customWidth="1"/>
    <col min="4558" max="4558" width="14.1640625" style="45" customWidth="1"/>
    <col min="4559" max="4559" width="12.5" style="45" customWidth="1"/>
    <col min="4560" max="4560" width="12" style="45" customWidth="1"/>
    <col min="4561" max="4561" width="9.5" style="45" customWidth="1"/>
    <col min="4562" max="4562" width="10.5" style="45" customWidth="1"/>
    <col min="4563" max="4563" width="7.83203125" style="45" customWidth="1"/>
    <col min="4564" max="4564" width="12" style="45" customWidth="1"/>
    <col min="4565" max="4585" width="7.83203125" style="45" customWidth="1"/>
    <col min="4586" max="4586" width="10.5" style="45" customWidth="1"/>
    <col min="4587" max="4601" width="7.83203125" style="45" customWidth="1"/>
    <col min="4602" max="4602" width="11.6640625" style="45" customWidth="1"/>
    <col min="4603" max="4603" width="6" style="45" customWidth="1"/>
    <col min="4604" max="4604" width="11.33203125" style="45" customWidth="1"/>
    <col min="4605" max="4605" width="6.1640625" style="45" customWidth="1"/>
    <col min="4606" max="4606" width="12.33203125" style="45" customWidth="1"/>
    <col min="4607" max="4607" width="6.5" style="45" customWidth="1"/>
    <col min="4608" max="4608" width="10.83203125" style="45" customWidth="1"/>
    <col min="4609" max="4609" width="6" style="45" customWidth="1"/>
    <col min="4610" max="4610" width="9" style="45" customWidth="1"/>
    <col min="4611" max="4611" width="6.1640625" style="45" customWidth="1"/>
    <col min="4612" max="4612" width="7.83203125" style="45" customWidth="1"/>
    <col min="4613" max="4613" width="7.1640625" style="45" customWidth="1"/>
    <col min="4614" max="4614" width="7.83203125" style="45" customWidth="1"/>
    <col min="4615" max="4615" width="6.5" style="45" customWidth="1"/>
    <col min="4616" max="4616" width="7.83203125" style="45" customWidth="1"/>
    <col min="4617" max="4617" width="6.1640625" style="45" customWidth="1"/>
    <col min="4618" max="4619" width="7.83203125" style="45" customWidth="1"/>
    <col min="4620" max="4620" width="8" style="45" customWidth="1"/>
    <col min="4621" max="4621" width="7.1640625" style="45" customWidth="1"/>
    <col min="4622" max="4622" width="10.83203125" style="45" customWidth="1"/>
    <col min="4623" max="4623" width="9.33203125" style="45" customWidth="1"/>
    <col min="4624" max="4624" width="9.83203125" style="45" customWidth="1"/>
    <col min="4625" max="4625" width="9.1640625" style="45" customWidth="1"/>
    <col min="4626" max="4627" width="10.1640625" style="45" customWidth="1"/>
    <col min="4628" max="4628" width="7.83203125" style="45" customWidth="1"/>
    <col min="4629" max="4629" width="9.33203125" style="45" customWidth="1"/>
    <col min="4630" max="4630" width="14.5" style="45" customWidth="1"/>
    <col min="4631" max="4631" width="71.1640625" style="45" customWidth="1"/>
    <col min="4632" max="4632" width="35.6640625" style="45" customWidth="1"/>
    <col min="4633" max="4633" width="14.5" style="45" customWidth="1"/>
    <col min="4634" max="4634" width="7.1640625" style="45" customWidth="1"/>
    <col min="4635" max="4635" width="6.6640625" style="45" customWidth="1"/>
    <col min="4636" max="4636" width="50.5" style="45" customWidth="1"/>
    <col min="4637" max="4639" width="0" style="45" hidden="1" customWidth="1"/>
    <col min="4640" max="4640" width="26.1640625" style="45" customWidth="1"/>
    <col min="4641" max="4641" width="15" style="45" customWidth="1"/>
    <col min="4642" max="4642" width="14.5" style="45" bestFit="1" customWidth="1"/>
    <col min="4643" max="4643" width="7.83203125" style="45" customWidth="1"/>
    <col min="4644" max="4644" width="14.33203125" style="45" customWidth="1"/>
    <col min="4645" max="4645" width="7.83203125" style="45" customWidth="1"/>
    <col min="4646" max="4646" width="10.33203125" style="45" customWidth="1"/>
    <col min="4647" max="4647" width="7.83203125" style="45" customWidth="1"/>
    <col min="4648" max="4648" width="8.6640625" style="45" customWidth="1"/>
    <col min="4649" max="4649" width="7.83203125" style="45" customWidth="1"/>
    <col min="4650" max="4650" width="8.6640625" style="45" customWidth="1"/>
    <col min="4651" max="4651" width="7.83203125" style="45" customWidth="1"/>
    <col min="4652" max="4652" width="8.6640625" style="45" customWidth="1"/>
    <col min="4653" max="4653" width="7.83203125" style="45" customWidth="1"/>
    <col min="4654" max="4654" width="8.5" style="45" customWidth="1"/>
    <col min="4655" max="4655" width="7.83203125" style="45" customWidth="1"/>
    <col min="4656" max="4656" width="9" style="45" customWidth="1"/>
    <col min="4657" max="4657" width="7.83203125" style="45" customWidth="1"/>
    <col min="4658" max="4658" width="8.5" style="45" customWidth="1"/>
    <col min="4659" max="4661" width="7.83203125" style="45" customWidth="1"/>
    <col min="4662" max="4662" width="10.1640625" style="45" customWidth="1"/>
    <col min="4663" max="4667" width="9.33203125" style="45"/>
    <col min="4668" max="4669" width="10.6640625" style="45" customWidth="1"/>
    <col min="4670" max="4670" width="11.6640625" style="45" customWidth="1"/>
    <col min="4671" max="4671" width="27.83203125" style="45" customWidth="1"/>
    <col min="4672" max="4672" width="11.1640625" style="45" customWidth="1"/>
    <col min="4673" max="4673" width="20.33203125" style="45" customWidth="1"/>
    <col min="4674" max="4676" width="9.33203125" style="45"/>
    <col min="4677" max="4677" width="28.33203125" style="45" customWidth="1"/>
    <col min="4678" max="4678" width="12" style="45" customWidth="1"/>
    <col min="4679" max="4679" width="9.33203125" style="45"/>
    <col min="4680" max="4680" width="20.1640625" style="45" customWidth="1"/>
    <col min="4681" max="4681" width="20.83203125" style="45" customWidth="1"/>
    <col min="4682" max="4682" width="9.33203125" style="45"/>
    <col min="4683" max="4683" width="35.1640625" style="45" customWidth="1"/>
    <col min="4684" max="4684" width="14.1640625" style="45" customWidth="1"/>
    <col min="4685" max="4685" width="42.33203125" style="45" customWidth="1"/>
    <col min="4686" max="4795" width="9.33203125" style="45"/>
    <col min="4796" max="4796" width="14.33203125" style="45" customWidth="1"/>
    <col min="4797" max="4798" width="0" style="45" hidden="1" customWidth="1"/>
    <col min="4799" max="4799" width="8.1640625" style="45" customWidth="1"/>
    <col min="4800" max="4800" width="8.83203125" style="45" customWidth="1"/>
    <col min="4801" max="4802" width="0" style="45" hidden="1" customWidth="1"/>
    <col min="4803" max="4803" width="6" style="45" customWidth="1"/>
    <col min="4804" max="4804" width="0" style="45" hidden="1" customWidth="1"/>
    <col min="4805" max="4805" width="15.33203125" style="45" customWidth="1"/>
    <col min="4806" max="4806" width="20.1640625" style="45" customWidth="1"/>
    <col min="4807" max="4807" width="18" style="45" customWidth="1"/>
    <col min="4808" max="4808" width="16.83203125" style="45" customWidth="1"/>
    <col min="4809" max="4809" width="22.1640625" style="45" customWidth="1"/>
    <col min="4810" max="4810" width="14.5" style="45" customWidth="1"/>
    <col min="4811" max="4811" width="34.33203125" style="45" customWidth="1"/>
    <col min="4812" max="4812" width="32" style="45" customWidth="1"/>
    <col min="4813" max="4813" width="35.83203125" style="45" customWidth="1"/>
    <col min="4814" max="4814" width="14.1640625" style="45" customWidth="1"/>
    <col min="4815" max="4815" width="12.5" style="45" customWidth="1"/>
    <col min="4816" max="4816" width="12" style="45" customWidth="1"/>
    <col min="4817" max="4817" width="9.5" style="45" customWidth="1"/>
    <col min="4818" max="4818" width="10.5" style="45" customWidth="1"/>
    <col min="4819" max="4819" width="7.83203125" style="45" customWidth="1"/>
    <col min="4820" max="4820" width="12" style="45" customWidth="1"/>
    <col min="4821" max="4841" width="7.83203125" style="45" customWidth="1"/>
    <col min="4842" max="4842" width="10.5" style="45" customWidth="1"/>
    <col min="4843" max="4857" width="7.83203125" style="45" customWidth="1"/>
    <col min="4858" max="4858" width="11.6640625" style="45" customWidth="1"/>
    <col min="4859" max="4859" width="6" style="45" customWidth="1"/>
    <col min="4860" max="4860" width="11.33203125" style="45" customWidth="1"/>
    <col min="4861" max="4861" width="6.1640625" style="45" customWidth="1"/>
    <col min="4862" max="4862" width="12.33203125" style="45" customWidth="1"/>
    <col min="4863" max="4863" width="6.5" style="45" customWidth="1"/>
    <col min="4864" max="4864" width="10.83203125" style="45" customWidth="1"/>
    <col min="4865" max="4865" width="6" style="45" customWidth="1"/>
    <col min="4866" max="4866" width="9" style="45" customWidth="1"/>
    <col min="4867" max="4867" width="6.1640625" style="45" customWidth="1"/>
    <col min="4868" max="4868" width="7.83203125" style="45" customWidth="1"/>
    <col min="4869" max="4869" width="7.1640625" style="45" customWidth="1"/>
    <col min="4870" max="4870" width="7.83203125" style="45" customWidth="1"/>
    <col min="4871" max="4871" width="6.5" style="45" customWidth="1"/>
    <col min="4872" max="4872" width="7.83203125" style="45" customWidth="1"/>
    <col min="4873" max="4873" width="6.1640625" style="45" customWidth="1"/>
    <col min="4874" max="4875" width="7.83203125" style="45" customWidth="1"/>
    <col min="4876" max="4876" width="8" style="45" customWidth="1"/>
    <col min="4877" max="4877" width="7.1640625" style="45" customWidth="1"/>
    <col min="4878" max="4878" width="10.83203125" style="45" customWidth="1"/>
    <col min="4879" max="4879" width="9.33203125" style="45" customWidth="1"/>
    <col min="4880" max="4880" width="9.83203125" style="45" customWidth="1"/>
    <col min="4881" max="4881" width="9.1640625" style="45" customWidth="1"/>
    <col min="4882" max="4883" width="10.1640625" style="45" customWidth="1"/>
    <col min="4884" max="4884" width="7.83203125" style="45" customWidth="1"/>
    <col min="4885" max="4885" width="9.33203125" style="45" customWidth="1"/>
    <col min="4886" max="4886" width="14.5" style="45" customWidth="1"/>
    <col min="4887" max="4887" width="71.1640625" style="45" customWidth="1"/>
    <col min="4888" max="4888" width="35.6640625" style="45" customWidth="1"/>
    <col min="4889" max="4889" width="14.5" style="45" customWidth="1"/>
    <col min="4890" max="4890" width="7.1640625" style="45" customWidth="1"/>
    <col min="4891" max="4891" width="6.6640625" style="45" customWidth="1"/>
    <col min="4892" max="4892" width="50.5" style="45" customWidth="1"/>
    <col min="4893" max="4895" width="0" style="45" hidden="1" customWidth="1"/>
    <col min="4896" max="4896" width="26.1640625" style="45" customWidth="1"/>
    <col min="4897" max="4897" width="15" style="45" customWidth="1"/>
    <col min="4898" max="4898" width="14.5" style="45" bestFit="1" customWidth="1"/>
    <col min="4899" max="4899" width="7.83203125" style="45" customWidth="1"/>
    <col min="4900" max="4900" width="14.33203125" style="45" customWidth="1"/>
    <col min="4901" max="4901" width="7.83203125" style="45" customWidth="1"/>
    <col min="4902" max="4902" width="10.33203125" style="45" customWidth="1"/>
    <col min="4903" max="4903" width="7.83203125" style="45" customWidth="1"/>
    <col min="4904" max="4904" width="8.6640625" style="45" customWidth="1"/>
    <col min="4905" max="4905" width="7.83203125" style="45" customWidth="1"/>
    <col min="4906" max="4906" width="8.6640625" style="45" customWidth="1"/>
    <col min="4907" max="4907" width="7.83203125" style="45" customWidth="1"/>
    <col min="4908" max="4908" width="8.6640625" style="45" customWidth="1"/>
    <col min="4909" max="4909" width="7.83203125" style="45" customWidth="1"/>
    <col min="4910" max="4910" width="8.5" style="45" customWidth="1"/>
    <col min="4911" max="4911" width="7.83203125" style="45" customWidth="1"/>
    <col min="4912" max="4912" width="9" style="45" customWidth="1"/>
    <col min="4913" max="4913" width="7.83203125" style="45" customWidth="1"/>
    <col min="4914" max="4914" width="8.5" style="45" customWidth="1"/>
    <col min="4915" max="4917" width="7.83203125" style="45" customWidth="1"/>
    <col min="4918" max="4918" width="10.1640625" style="45" customWidth="1"/>
    <col min="4919" max="4923" width="9.33203125" style="45"/>
    <col min="4924" max="4925" width="10.6640625" style="45" customWidth="1"/>
    <col min="4926" max="4926" width="11.6640625" style="45" customWidth="1"/>
    <col min="4927" max="4927" width="27.83203125" style="45" customWidth="1"/>
    <col min="4928" max="4928" width="11.1640625" style="45" customWidth="1"/>
    <col min="4929" max="4929" width="20.33203125" style="45" customWidth="1"/>
    <col min="4930" max="4932" width="9.33203125" style="45"/>
    <col min="4933" max="4933" width="28.33203125" style="45" customWidth="1"/>
    <col min="4934" max="4934" width="12" style="45" customWidth="1"/>
    <col min="4935" max="4935" width="9.33203125" style="45"/>
    <col min="4936" max="4936" width="20.1640625" style="45" customWidth="1"/>
    <col min="4937" max="4937" width="20.83203125" style="45" customWidth="1"/>
    <col min="4938" max="4938" width="9.33203125" style="45"/>
    <col min="4939" max="4939" width="35.1640625" style="45" customWidth="1"/>
    <col min="4940" max="4940" width="14.1640625" style="45" customWidth="1"/>
    <col min="4941" max="4941" width="42.33203125" style="45" customWidth="1"/>
    <col min="4942" max="5051" width="9.33203125" style="45"/>
    <col min="5052" max="5052" width="14.33203125" style="45" customWidth="1"/>
    <col min="5053" max="5054" width="0" style="45" hidden="1" customWidth="1"/>
    <col min="5055" max="5055" width="8.1640625" style="45" customWidth="1"/>
    <col min="5056" max="5056" width="8.83203125" style="45" customWidth="1"/>
    <col min="5057" max="5058" width="0" style="45" hidden="1" customWidth="1"/>
    <col min="5059" max="5059" width="6" style="45" customWidth="1"/>
    <col min="5060" max="5060" width="0" style="45" hidden="1" customWidth="1"/>
    <col min="5061" max="5061" width="15.33203125" style="45" customWidth="1"/>
    <col min="5062" max="5062" width="20.1640625" style="45" customWidth="1"/>
    <col min="5063" max="5063" width="18" style="45" customWidth="1"/>
    <col min="5064" max="5064" width="16.83203125" style="45" customWidth="1"/>
    <col min="5065" max="5065" width="22.1640625" style="45" customWidth="1"/>
    <col min="5066" max="5066" width="14.5" style="45" customWidth="1"/>
    <col min="5067" max="5067" width="34.33203125" style="45" customWidth="1"/>
    <col min="5068" max="5068" width="32" style="45" customWidth="1"/>
    <col min="5069" max="5069" width="35.83203125" style="45" customWidth="1"/>
    <col min="5070" max="5070" width="14.1640625" style="45" customWidth="1"/>
    <col min="5071" max="5071" width="12.5" style="45" customWidth="1"/>
    <col min="5072" max="5072" width="12" style="45" customWidth="1"/>
    <col min="5073" max="5073" width="9.5" style="45" customWidth="1"/>
    <col min="5074" max="5074" width="10.5" style="45" customWidth="1"/>
    <col min="5075" max="5075" width="7.83203125" style="45" customWidth="1"/>
    <col min="5076" max="5076" width="12" style="45" customWidth="1"/>
    <col min="5077" max="5097" width="7.83203125" style="45" customWidth="1"/>
    <col min="5098" max="5098" width="10.5" style="45" customWidth="1"/>
    <col min="5099" max="5113" width="7.83203125" style="45" customWidth="1"/>
    <col min="5114" max="5114" width="11.6640625" style="45" customWidth="1"/>
    <col min="5115" max="5115" width="6" style="45" customWidth="1"/>
    <col min="5116" max="5116" width="11.33203125" style="45" customWidth="1"/>
    <col min="5117" max="5117" width="6.1640625" style="45" customWidth="1"/>
    <col min="5118" max="5118" width="12.33203125" style="45" customWidth="1"/>
    <col min="5119" max="5119" width="6.5" style="45" customWidth="1"/>
    <col min="5120" max="5120" width="10.83203125" style="45" customWidth="1"/>
    <col min="5121" max="5121" width="6" style="45" customWidth="1"/>
    <col min="5122" max="5122" width="9" style="45" customWidth="1"/>
    <col min="5123" max="5123" width="6.1640625" style="45" customWidth="1"/>
    <col min="5124" max="5124" width="7.83203125" style="45" customWidth="1"/>
    <col min="5125" max="5125" width="7.1640625" style="45" customWidth="1"/>
    <col min="5126" max="5126" width="7.83203125" style="45" customWidth="1"/>
    <col min="5127" max="5127" width="6.5" style="45" customWidth="1"/>
    <col min="5128" max="5128" width="7.83203125" style="45" customWidth="1"/>
    <col min="5129" max="5129" width="6.1640625" style="45" customWidth="1"/>
    <col min="5130" max="5131" width="7.83203125" style="45" customWidth="1"/>
    <col min="5132" max="5132" width="8" style="45" customWidth="1"/>
    <col min="5133" max="5133" width="7.1640625" style="45" customWidth="1"/>
    <col min="5134" max="5134" width="10.83203125" style="45" customWidth="1"/>
    <col min="5135" max="5135" width="9.33203125" style="45" customWidth="1"/>
    <col min="5136" max="5136" width="9.83203125" style="45" customWidth="1"/>
    <col min="5137" max="5137" width="9.1640625" style="45" customWidth="1"/>
    <col min="5138" max="5139" width="10.1640625" style="45" customWidth="1"/>
    <col min="5140" max="5140" width="7.83203125" style="45" customWidth="1"/>
    <col min="5141" max="5141" width="9.33203125" style="45" customWidth="1"/>
    <col min="5142" max="5142" width="14.5" style="45" customWidth="1"/>
    <col min="5143" max="5143" width="71.1640625" style="45" customWidth="1"/>
    <col min="5144" max="5144" width="35.6640625" style="45" customWidth="1"/>
    <col min="5145" max="5145" width="14.5" style="45" customWidth="1"/>
    <col min="5146" max="5146" width="7.1640625" style="45" customWidth="1"/>
    <col min="5147" max="5147" width="6.6640625" style="45" customWidth="1"/>
    <col min="5148" max="5148" width="50.5" style="45" customWidth="1"/>
    <col min="5149" max="5151" width="0" style="45" hidden="1" customWidth="1"/>
    <col min="5152" max="5152" width="26.1640625" style="45" customWidth="1"/>
    <col min="5153" max="5153" width="15" style="45" customWidth="1"/>
    <col min="5154" max="5154" width="14.5" style="45" bestFit="1" customWidth="1"/>
    <col min="5155" max="5155" width="7.83203125" style="45" customWidth="1"/>
    <col min="5156" max="5156" width="14.33203125" style="45" customWidth="1"/>
    <col min="5157" max="5157" width="7.83203125" style="45" customWidth="1"/>
    <col min="5158" max="5158" width="10.33203125" style="45" customWidth="1"/>
    <col min="5159" max="5159" width="7.83203125" style="45" customWidth="1"/>
    <col min="5160" max="5160" width="8.6640625" style="45" customWidth="1"/>
    <col min="5161" max="5161" width="7.83203125" style="45" customWidth="1"/>
    <col min="5162" max="5162" width="8.6640625" style="45" customWidth="1"/>
    <col min="5163" max="5163" width="7.83203125" style="45" customWidth="1"/>
    <col min="5164" max="5164" width="8.6640625" style="45" customWidth="1"/>
    <col min="5165" max="5165" width="7.83203125" style="45" customWidth="1"/>
    <col min="5166" max="5166" width="8.5" style="45" customWidth="1"/>
    <col min="5167" max="5167" width="7.83203125" style="45" customWidth="1"/>
    <col min="5168" max="5168" width="9" style="45" customWidth="1"/>
    <col min="5169" max="5169" width="7.83203125" style="45" customWidth="1"/>
    <col min="5170" max="5170" width="8.5" style="45" customWidth="1"/>
    <col min="5171" max="5173" width="7.83203125" style="45" customWidth="1"/>
    <col min="5174" max="5174" width="10.1640625" style="45" customWidth="1"/>
    <col min="5175" max="5179" width="9.33203125" style="45"/>
    <col min="5180" max="5181" width="10.6640625" style="45" customWidth="1"/>
    <col min="5182" max="5182" width="11.6640625" style="45" customWidth="1"/>
    <col min="5183" max="5183" width="27.83203125" style="45" customWidth="1"/>
    <col min="5184" max="5184" width="11.1640625" style="45" customWidth="1"/>
    <col min="5185" max="5185" width="20.33203125" style="45" customWidth="1"/>
    <col min="5186" max="5188" width="9.33203125" style="45"/>
    <col min="5189" max="5189" width="28.33203125" style="45" customWidth="1"/>
    <col min="5190" max="5190" width="12" style="45" customWidth="1"/>
    <col min="5191" max="5191" width="9.33203125" style="45"/>
    <col min="5192" max="5192" width="20.1640625" style="45" customWidth="1"/>
    <col min="5193" max="5193" width="20.83203125" style="45" customWidth="1"/>
    <col min="5194" max="5194" width="9.33203125" style="45"/>
    <col min="5195" max="5195" width="35.1640625" style="45" customWidth="1"/>
    <col min="5196" max="5196" width="14.1640625" style="45" customWidth="1"/>
    <col min="5197" max="5197" width="42.33203125" style="45" customWidth="1"/>
    <col min="5198" max="5307" width="9.33203125" style="45"/>
    <col min="5308" max="5308" width="14.33203125" style="45" customWidth="1"/>
    <col min="5309" max="5310" width="0" style="45" hidden="1" customWidth="1"/>
    <col min="5311" max="5311" width="8.1640625" style="45" customWidth="1"/>
    <col min="5312" max="5312" width="8.83203125" style="45" customWidth="1"/>
    <col min="5313" max="5314" width="0" style="45" hidden="1" customWidth="1"/>
    <col min="5315" max="5315" width="6" style="45" customWidth="1"/>
    <col min="5316" max="5316" width="0" style="45" hidden="1" customWidth="1"/>
    <col min="5317" max="5317" width="15.33203125" style="45" customWidth="1"/>
    <col min="5318" max="5318" width="20.1640625" style="45" customWidth="1"/>
    <col min="5319" max="5319" width="18" style="45" customWidth="1"/>
    <col min="5320" max="5320" width="16.83203125" style="45" customWidth="1"/>
    <col min="5321" max="5321" width="22.1640625" style="45" customWidth="1"/>
    <col min="5322" max="5322" width="14.5" style="45" customWidth="1"/>
    <col min="5323" max="5323" width="34.33203125" style="45" customWidth="1"/>
    <col min="5324" max="5324" width="32" style="45" customWidth="1"/>
    <col min="5325" max="5325" width="35.83203125" style="45" customWidth="1"/>
    <col min="5326" max="5326" width="14.1640625" style="45" customWidth="1"/>
    <col min="5327" max="5327" width="12.5" style="45" customWidth="1"/>
    <col min="5328" max="5328" width="12" style="45" customWidth="1"/>
    <col min="5329" max="5329" width="9.5" style="45" customWidth="1"/>
    <col min="5330" max="5330" width="10.5" style="45" customWidth="1"/>
    <col min="5331" max="5331" width="7.83203125" style="45" customWidth="1"/>
    <col min="5332" max="5332" width="12" style="45" customWidth="1"/>
    <col min="5333" max="5353" width="7.83203125" style="45" customWidth="1"/>
    <col min="5354" max="5354" width="10.5" style="45" customWidth="1"/>
    <col min="5355" max="5369" width="7.83203125" style="45" customWidth="1"/>
    <col min="5370" max="5370" width="11.6640625" style="45" customWidth="1"/>
    <col min="5371" max="5371" width="6" style="45" customWidth="1"/>
    <col min="5372" max="5372" width="11.33203125" style="45" customWidth="1"/>
    <col min="5373" max="5373" width="6.1640625" style="45" customWidth="1"/>
    <col min="5374" max="5374" width="12.33203125" style="45" customWidth="1"/>
    <col min="5375" max="5375" width="6.5" style="45" customWidth="1"/>
    <col min="5376" max="5376" width="10.83203125" style="45" customWidth="1"/>
    <col min="5377" max="5377" width="6" style="45" customWidth="1"/>
    <col min="5378" max="5378" width="9" style="45" customWidth="1"/>
    <col min="5379" max="5379" width="6.1640625" style="45" customWidth="1"/>
    <col min="5380" max="5380" width="7.83203125" style="45" customWidth="1"/>
    <col min="5381" max="5381" width="7.1640625" style="45" customWidth="1"/>
    <col min="5382" max="5382" width="7.83203125" style="45" customWidth="1"/>
    <col min="5383" max="5383" width="6.5" style="45" customWidth="1"/>
    <col min="5384" max="5384" width="7.83203125" style="45" customWidth="1"/>
    <col min="5385" max="5385" width="6.1640625" style="45" customWidth="1"/>
    <col min="5386" max="5387" width="7.83203125" style="45" customWidth="1"/>
    <col min="5388" max="5388" width="8" style="45" customWidth="1"/>
    <col min="5389" max="5389" width="7.1640625" style="45" customWidth="1"/>
    <col min="5390" max="5390" width="10.83203125" style="45" customWidth="1"/>
    <col min="5391" max="5391" width="9.33203125" style="45" customWidth="1"/>
    <col min="5392" max="5392" width="9.83203125" style="45" customWidth="1"/>
    <col min="5393" max="5393" width="9.1640625" style="45" customWidth="1"/>
    <col min="5394" max="5395" width="10.1640625" style="45" customWidth="1"/>
    <col min="5396" max="5396" width="7.83203125" style="45" customWidth="1"/>
    <col min="5397" max="5397" width="9.33203125" style="45" customWidth="1"/>
    <col min="5398" max="5398" width="14.5" style="45" customWidth="1"/>
    <col min="5399" max="5399" width="71.1640625" style="45" customWidth="1"/>
    <col min="5400" max="5400" width="35.6640625" style="45" customWidth="1"/>
    <col min="5401" max="5401" width="14.5" style="45" customWidth="1"/>
    <col min="5402" max="5402" width="7.1640625" style="45" customWidth="1"/>
    <col min="5403" max="5403" width="6.6640625" style="45" customWidth="1"/>
    <col min="5404" max="5404" width="50.5" style="45" customWidth="1"/>
    <col min="5405" max="5407" width="0" style="45" hidden="1" customWidth="1"/>
    <col min="5408" max="5408" width="26.1640625" style="45" customWidth="1"/>
    <col min="5409" max="5409" width="15" style="45" customWidth="1"/>
    <col min="5410" max="5410" width="14.5" style="45" bestFit="1" customWidth="1"/>
    <col min="5411" max="5411" width="7.83203125" style="45" customWidth="1"/>
    <col min="5412" max="5412" width="14.33203125" style="45" customWidth="1"/>
    <col min="5413" max="5413" width="7.83203125" style="45" customWidth="1"/>
    <col min="5414" max="5414" width="10.33203125" style="45" customWidth="1"/>
    <col min="5415" max="5415" width="7.83203125" style="45" customWidth="1"/>
    <col min="5416" max="5416" width="8.6640625" style="45" customWidth="1"/>
    <col min="5417" max="5417" width="7.83203125" style="45" customWidth="1"/>
    <col min="5418" max="5418" width="8.6640625" style="45" customWidth="1"/>
    <col min="5419" max="5419" width="7.83203125" style="45" customWidth="1"/>
    <col min="5420" max="5420" width="8.6640625" style="45" customWidth="1"/>
    <col min="5421" max="5421" width="7.83203125" style="45" customWidth="1"/>
    <col min="5422" max="5422" width="8.5" style="45" customWidth="1"/>
    <col min="5423" max="5423" width="7.83203125" style="45" customWidth="1"/>
    <col min="5424" max="5424" width="9" style="45" customWidth="1"/>
    <col min="5425" max="5425" width="7.83203125" style="45" customWidth="1"/>
    <col min="5426" max="5426" width="8.5" style="45" customWidth="1"/>
    <col min="5427" max="5429" width="7.83203125" style="45" customWidth="1"/>
    <col min="5430" max="5430" width="10.1640625" style="45" customWidth="1"/>
    <col min="5431" max="5435" width="9.33203125" style="45"/>
    <col min="5436" max="5437" width="10.6640625" style="45" customWidth="1"/>
    <col min="5438" max="5438" width="11.6640625" style="45" customWidth="1"/>
    <col min="5439" max="5439" width="27.83203125" style="45" customWidth="1"/>
    <col min="5440" max="5440" width="11.1640625" style="45" customWidth="1"/>
    <col min="5441" max="5441" width="20.33203125" style="45" customWidth="1"/>
    <col min="5442" max="5444" width="9.33203125" style="45"/>
    <col min="5445" max="5445" width="28.33203125" style="45" customWidth="1"/>
    <col min="5446" max="5446" width="12" style="45" customWidth="1"/>
    <col min="5447" max="5447" width="9.33203125" style="45"/>
    <col min="5448" max="5448" width="20.1640625" style="45" customWidth="1"/>
    <col min="5449" max="5449" width="20.83203125" style="45" customWidth="1"/>
    <col min="5450" max="5450" width="9.33203125" style="45"/>
    <col min="5451" max="5451" width="35.1640625" style="45" customWidth="1"/>
    <col min="5452" max="5452" width="14.1640625" style="45" customWidth="1"/>
    <col min="5453" max="5453" width="42.33203125" style="45" customWidth="1"/>
    <col min="5454" max="5563" width="9.33203125" style="45"/>
    <col min="5564" max="5564" width="14.33203125" style="45" customWidth="1"/>
    <col min="5565" max="5566" width="0" style="45" hidden="1" customWidth="1"/>
    <col min="5567" max="5567" width="8.1640625" style="45" customWidth="1"/>
    <col min="5568" max="5568" width="8.83203125" style="45" customWidth="1"/>
    <col min="5569" max="5570" width="0" style="45" hidden="1" customWidth="1"/>
    <col min="5571" max="5571" width="6" style="45" customWidth="1"/>
    <col min="5572" max="5572" width="0" style="45" hidden="1" customWidth="1"/>
    <col min="5573" max="5573" width="15.33203125" style="45" customWidth="1"/>
    <col min="5574" max="5574" width="20.1640625" style="45" customWidth="1"/>
    <col min="5575" max="5575" width="18" style="45" customWidth="1"/>
    <col min="5576" max="5576" width="16.83203125" style="45" customWidth="1"/>
    <col min="5577" max="5577" width="22.1640625" style="45" customWidth="1"/>
    <col min="5578" max="5578" width="14.5" style="45" customWidth="1"/>
    <col min="5579" max="5579" width="34.33203125" style="45" customWidth="1"/>
    <col min="5580" max="5580" width="32" style="45" customWidth="1"/>
    <col min="5581" max="5581" width="35.83203125" style="45" customWidth="1"/>
    <col min="5582" max="5582" width="14.1640625" style="45" customWidth="1"/>
    <col min="5583" max="5583" width="12.5" style="45" customWidth="1"/>
    <col min="5584" max="5584" width="12" style="45" customWidth="1"/>
    <col min="5585" max="5585" width="9.5" style="45" customWidth="1"/>
    <col min="5586" max="5586" width="10.5" style="45" customWidth="1"/>
    <col min="5587" max="5587" width="7.83203125" style="45" customWidth="1"/>
    <col min="5588" max="5588" width="12" style="45" customWidth="1"/>
    <col min="5589" max="5609" width="7.83203125" style="45" customWidth="1"/>
    <col min="5610" max="5610" width="10.5" style="45" customWidth="1"/>
    <col min="5611" max="5625" width="7.83203125" style="45" customWidth="1"/>
    <col min="5626" max="5626" width="11.6640625" style="45" customWidth="1"/>
    <col min="5627" max="5627" width="6" style="45" customWidth="1"/>
    <col min="5628" max="5628" width="11.33203125" style="45" customWidth="1"/>
    <col min="5629" max="5629" width="6.1640625" style="45" customWidth="1"/>
    <col min="5630" max="5630" width="12.33203125" style="45" customWidth="1"/>
    <col min="5631" max="5631" width="6.5" style="45" customWidth="1"/>
    <col min="5632" max="5632" width="10.83203125" style="45" customWidth="1"/>
    <col min="5633" max="5633" width="6" style="45" customWidth="1"/>
    <col min="5634" max="5634" width="9" style="45" customWidth="1"/>
    <col min="5635" max="5635" width="6.1640625" style="45" customWidth="1"/>
    <col min="5636" max="5636" width="7.83203125" style="45" customWidth="1"/>
    <col min="5637" max="5637" width="7.1640625" style="45" customWidth="1"/>
    <col min="5638" max="5638" width="7.83203125" style="45" customWidth="1"/>
    <col min="5639" max="5639" width="6.5" style="45" customWidth="1"/>
    <col min="5640" max="5640" width="7.83203125" style="45" customWidth="1"/>
    <col min="5641" max="5641" width="6.1640625" style="45" customWidth="1"/>
    <col min="5642" max="5643" width="7.83203125" style="45" customWidth="1"/>
    <col min="5644" max="5644" width="8" style="45" customWidth="1"/>
    <col min="5645" max="5645" width="7.1640625" style="45" customWidth="1"/>
    <col min="5646" max="5646" width="10.83203125" style="45" customWidth="1"/>
    <col min="5647" max="5647" width="9.33203125" style="45" customWidth="1"/>
    <col min="5648" max="5648" width="9.83203125" style="45" customWidth="1"/>
    <col min="5649" max="5649" width="9.1640625" style="45" customWidth="1"/>
    <col min="5650" max="5651" width="10.1640625" style="45" customWidth="1"/>
    <col min="5652" max="5652" width="7.83203125" style="45" customWidth="1"/>
    <col min="5653" max="5653" width="9.33203125" style="45" customWidth="1"/>
    <col min="5654" max="5654" width="14.5" style="45" customWidth="1"/>
    <col min="5655" max="5655" width="71.1640625" style="45" customWidth="1"/>
    <col min="5656" max="5656" width="35.6640625" style="45" customWidth="1"/>
    <col min="5657" max="5657" width="14.5" style="45" customWidth="1"/>
    <col min="5658" max="5658" width="7.1640625" style="45" customWidth="1"/>
    <col min="5659" max="5659" width="6.6640625" style="45" customWidth="1"/>
    <col min="5660" max="5660" width="50.5" style="45" customWidth="1"/>
    <col min="5661" max="5663" width="0" style="45" hidden="1" customWidth="1"/>
    <col min="5664" max="5664" width="26.1640625" style="45" customWidth="1"/>
    <col min="5665" max="5665" width="15" style="45" customWidth="1"/>
    <col min="5666" max="5666" width="14.5" style="45" bestFit="1" customWidth="1"/>
    <col min="5667" max="5667" width="7.83203125" style="45" customWidth="1"/>
    <col min="5668" max="5668" width="14.33203125" style="45" customWidth="1"/>
    <col min="5669" max="5669" width="7.83203125" style="45" customWidth="1"/>
    <col min="5670" max="5670" width="10.33203125" style="45" customWidth="1"/>
    <col min="5671" max="5671" width="7.83203125" style="45" customWidth="1"/>
    <col min="5672" max="5672" width="8.6640625" style="45" customWidth="1"/>
    <col min="5673" max="5673" width="7.83203125" style="45" customWidth="1"/>
    <col min="5674" max="5674" width="8.6640625" style="45" customWidth="1"/>
    <col min="5675" max="5675" width="7.83203125" style="45" customWidth="1"/>
    <col min="5676" max="5676" width="8.6640625" style="45" customWidth="1"/>
    <col min="5677" max="5677" width="7.83203125" style="45" customWidth="1"/>
    <col min="5678" max="5678" width="8.5" style="45" customWidth="1"/>
    <col min="5679" max="5679" width="7.83203125" style="45" customWidth="1"/>
    <col min="5680" max="5680" width="9" style="45" customWidth="1"/>
    <col min="5681" max="5681" width="7.83203125" style="45" customWidth="1"/>
    <col min="5682" max="5682" width="8.5" style="45" customWidth="1"/>
    <col min="5683" max="5685" width="7.83203125" style="45" customWidth="1"/>
    <col min="5686" max="5686" width="10.1640625" style="45" customWidth="1"/>
    <col min="5687" max="5691" width="9.33203125" style="45"/>
    <col min="5692" max="5693" width="10.6640625" style="45" customWidth="1"/>
    <col min="5694" max="5694" width="11.6640625" style="45" customWidth="1"/>
    <col min="5695" max="5695" width="27.83203125" style="45" customWidth="1"/>
    <col min="5696" max="5696" width="11.1640625" style="45" customWidth="1"/>
    <col min="5697" max="5697" width="20.33203125" style="45" customWidth="1"/>
    <col min="5698" max="5700" width="9.33203125" style="45"/>
    <col min="5701" max="5701" width="28.33203125" style="45" customWidth="1"/>
    <col min="5702" max="5702" width="12" style="45" customWidth="1"/>
    <col min="5703" max="5703" width="9.33203125" style="45"/>
    <col min="5704" max="5704" width="20.1640625" style="45" customWidth="1"/>
    <col min="5705" max="5705" width="20.83203125" style="45" customWidth="1"/>
    <col min="5706" max="5706" width="9.33203125" style="45"/>
    <col min="5707" max="5707" width="35.1640625" style="45" customWidth="1"/>
    <col min="5708" max="5708" width="14.1640625" style="45" customWidth="1"/>
    <col min="5709" max="5709" width="42.33203125" style="45" customWidth="1"/>
    <col min="5710" max="5819" width="9.33203125" style="45"/>
    <col min="5820" max="5820" width="14.33203125" style="45" customWidth="1"/>
    <col min="5821" max="5822" width="0" style="45" hidden="1" customWidth="1"/>
    <col min="5823" max="5823" width="8.1640625" style="45" customWidth="1"/>
    <col min="5824" max="5824" width="8.83203125" style="45" customWidth="1"/>
    <col min="5825" max="5826" width="0" style="45" hidden="1" customWidth="1"/>
    <col min="5827" max="5827" width="6" style="45" customWidth="1"/>
    <col min="5828" max="5828" width="0" style="45" hidden="1" customWidth="1"/>
    <col min="5829" max="5829" width="15.33203125" style="45" customWidth="1"/>
    <col min="5830" max="5830" width="20.1640625" style="45" customWidth="1"/>
    <col min="5831" max="5831" width="18" style="45" customWidth="1"/>
    <col min="5832" max="5832" width="16.83203125" style="45" customWidth="1"/>
    <col min="5833" max="5833" width="22.1640625" style="45" customWidth="1"/>
    <col min="5834" max="5834" width="14.5" style="45" customWidth="1"/>
    <col min="5835" max="5835" width="34.33203125" style="45" customWidth="1"/>
    <col min="5836" max="5836" width="32" style="45" customWidth="1"/>
    <col min="5837" max="5837" width="35.83203125" style="45" customWidth="1"/>
    <col min="5838" max="5838" width="14.1640625" style="45" customWidth="1"/>
    <col min="5839" max="5839" width="12.5" style="45" customWidth="1"/>
    <col min="5840" max="5840" width="12" style="45" customWidth="1"/>
    <col min="5841" max="5841" width="9.5" style="45" customWidth="1"/>
    <col min="5842" max="5842" width="10.5" style="45" customWidth="1"/>
    <col min="5843" max="5843" width="7.83203125" style="45" customWidth="1"/>
    <col min="5844" max="5844" width="12" style="45" customWidth="1"/>
    <col min="5845" max="5865" width="7.83203125" style="45" customWidth="1"/>
    <col min="5866" max="5866" width="10.5" style="45" customWidth="1"/>
    <col min="5867" max="5881" width="7.83203125" style="45" customWidth="1"/>
    <col min="5882" max="5882" width="11.6640625" style="45" customWidth="1"/>
    <col min="5883" max="5883" width="6" style="45" customWidth="1"/>
    <col min="5884" max="5884" width="11.33203125" style="45" customWidth="1"/>
    <col min="5885" max="5885" width="6.1640625" style="45" customWidth="1"/>
    <col min="5886" max="5886" width="12.33203125" style="45" customWidth="1"/>
    <col min="5887" max="5887" width="6.5" style="45" customWidth="1"/>
    <col min="5888" max="5888" width="10.83203125" style="45" customWidth="1"/>
    <col min="5889" max="5889" width="6" style="45" customWidth="1"/>
    <col min="5890" max="5890" width="9" style="45" customWidth="1"/>
    <col min="5891" max="5891" width="6.1640625" style="45" customWidth="1"/>
    <col min="5892" max="5892" width="7.83203125" style="45" customWidth="1"/>
    <col min="5893" max="5893" width="7.1640625" style="45" customWidth="1"/>
    <col min="5894" max="5894" width="7.83203125" style="45" customWidth="1"/>
    <col min="5895" max="5895" width="6.5" style="45" customWidth="1"/>
    <col min="5896" max="5896" width="7.83203125" style="45" customWidth="1"/>
    <col min="5897" max="5897" width="6.1640625" style="45" customWidth="1"/>
    <col min="5898" max="5899" width="7.83203125" style="45" customWidth="1"/>
    <col min="5900" max="5900" width="8" style="45" customWidth="1"/>
    <col min="5901" max="5901" width="7.1640625" style="45" customWidth="1"/>
    <col min="5902" max="5902" width="10.83203125" style="45" customWidth="1"/>
    <col min="5903" max="5903" width="9.33203125" style="45" customWidth="1"/>
    <col min="5904" max="5904" width="9.83203125" style="45" customWidth="1"/>
    <col min="5905" max="5905" width="9.1640625" style="45" customWidth="1"/>
    <col min="5906" max="5907" width="10.1640625" style="45" customWidth="1"/>
    <col min="5908" max="5908" width="7.83203125" style="45" customWidth="1"/>
    <col min="5909" max="5909" width="9.33203125" style="45" customWidth="1"/>
    <col min="5910" max="5910" width="14.5" style="45" customWidth="1"/>
    <col min="5911" max="5911" width="71.1640625" style="45" customWidth="1"/>
    <col min="5912" max="5912" width="35.6640625" style="45" customWidth="1"/>
    <col min="5913" max="5913" width="14.5" style="45" customWidth="1"/>
    <col min="5914" max="5914" width="7.1640625" style="45" customWidth="1"/>
    <col min="5915" max="5915" width="6.6640625" style="45" customWidth="1"/>
    <col min="5916" max="5916" width="50.5" style="45" customWidth="1"/>
    <col min="5917" max="5919" width="0" style="45" hidden="1" customWidth="1"/>
    <col min="5920" max="5920" width="26.1640625" style="45" customWidth="1"/>
    <col min="5921" max="5921" width="15" style="45" customWidth="1"/>
    <col min="5922" max="5922" width="14.5" style="45" bestFit="1" customWidth="1"/>
    <col min="5923" max="5923" width="7.83203125" style="45" customWidth="1"/>
    <col min="5924" max="5924" width="14.33203125" style="45" customWidth="1"/>
    <col min="5925" max="5925" width="7.83203125" style="45" customWidth="1"/>
    <col min="5926" max="5926" width="10.33203125" style="45" customWidth="1"/>
    <col min="5927" max="5927" width="7.83203125" style="45" customWidth="1"/>
    <col min="5928" max="5928" width="8.6640625" style="45" customWidth="1"/>
    <col min="5929" max="5929" width="7.83203125" style="45" customWidth="1"/>
    <col min="5930" max="5930" width="8.6640625" style="45" customWidth="1"/>
    <col min="5931" max="5931" width="7.83203125" style="45" customWidth="1"/>
    <col min="5932" max="5932" width="8.6640625" style="45" customWidth="1"/>
    <col min="5933" max="5933" width="7.83203125" style="45" customWidth="1"/>
    <col min="5934" max="5934" width="8.5" style="45" customWidth="1"/>
    <col min="5935" max="5935" width="7.83203125" style="45" customWidth="1"/>
    <col min="5936" max="5936" width="9" style="45" customWidth="1"/>
    <col min="5937" max="5937" width="7.83203125" style="45" customWidth="1"/>
    <col min="5938" max="5938" width="8.5" style="45" customWidth="1"/>
    <col min="5939" max="5941" width="7.83203125" style="45" customWidth="1"/>
    <col min="5942" max="5942" width="10.1640625" style="45" customWidth="1"/>
    <col min="5943" max="5947" width="9.33203125" style="45"/>
    <col min="5948" max="5949" width="10.6640625" style="45" customWidth="1"/>
    <col min="5950" max="5950" width="11.6640625" style="45" customWidth="1"/>
    <col min="5951" max="5951" width="27.83203125" style="45" customWidth="1"/>
    <col min="5952" max="5952" width="11.1640625" style="45" customWidth="1"/>
    <col min="5953" max="5953" width="20.33203125" style="45" customWidth="1"/>
    <col min="5954" max="5956" width="9.33203125" style="45"/>
    <col min="5957" max="5957" width="28.33203125" style="45" customWidth="1"/>
    <col min="5958" max="5958" width="12" style="45" customWidth="1"/>
    <col min="5959" max="5959" width="9.33203125" style="45"/>
    <col min="5960" max="5960" width="20.1640625" style="45" customWidth="1"/>
    <col min="5961" max="5961" width="20.83203125" style="45" customWidth="1"/>
    <col min="5962" max="5962" width="9.33203125" style="45"/>
    <col min="5963" max="5963" width="35.1640625" style="45" customWidth="1"/>
    <col min="5964" max="5964" width="14.1640625" style="45" customWidth="1"/>
    <col min="5965" max="5965" width="42.33203125" style="45" customWidth="1"/>
    <col min="5966" max="6075" width="9.33203125" style="45"/>
    <col min="6076" max="6076" width="14.33203125" style="45" customWidth="1"/>
    <col min="6077" max="6078" width="0" style="45" hidden="1" customWidth="1"/>
    <col min="6079" max="6079" width="8.1640625" style="45" customWidth="1"/>
    <col min="6080" max="6080" width="8.83203125" style="45" customWidth="1"/>
    <col min="6081" max="6082" width="0" style="45" hidden="1" customWidth="1"/>
    <col min="6083" max="6083" width="6" style="45" customWidth="1"/>
    <col min="6084" max="6084" width="0" style="45" hidden="1" customWidth="1"/>
    <col min="6085" max="6085" width="15.33203125" style="45" customWidth="1"/>
    <col min="6086" max="6086" width="20.1640625" style="45" customWidth="1"/>
    <col min="6087" max="6087" width="18" style="45" customWidth="1"/>
    <col min="6088" max="6088" width="16.83203125" style="45" customWidth="1"/>
    <col min="6089" max="6089" width="22.1640625" style="45" customWidth="1"/>
    <col min="6090" max="6090" width="14.5" style="45" customWidth="1"/>
    <col min="6091" max="6091" width="34.33203125" style="45" customWidth="1"/>
    <col min="6092" max="6092" width="32" style="45" customWidth="1"/>
    <col min="6093" max="6093" width="35.83203125" style="45" customWidth="1"/>
    <col min="6094" max="6094" width="14.1640625" style="45" customWidth="1"/>
    <col min="6095" max="6095" width="12.5" style="45" customWidth="1"/>
    <col min="6096" max="6096" width="12" style="45" customWidth="1"/>
    <col min="6097" max="6097" width="9.5" style="45" customWidth="1"/>
    <col min="6098" max="6098" width="10.5" style="45" customWidth="1"/>
    <col min="6099" max="6099" width="7.83203125" style="45" customWidth="1"/>
    <col min="6100" max="6100" width="12" style="45" customWidth="1"/>
    <col min="6101" max="6121" width="7.83203125" style="45" customWidth="1"/>
    <col min="6122" max="6122" width="10.5" style="45" customWidth="1"/>
    <col min="6123" max="6137" width="7.83203125" style="45" customWidth="1"/>
    <col min="6138" max="6138" width="11.6640625" style="45" customWidth="1"/>
    <col min="6139" max="6139" width="6" style="45" customWidth="1"/>
    <col min="6140" max="6140" width="11.33203125" style="45" customWidth="1"/>
    <col min="6141" max="6141" width="6.1640625" style="45" customWidth="1"/>
    <col min="6142" max="6142" width="12.33203125" style="45" customWidth="1"/>
    <col min="6143" max="6143" width="6.5" style="45" customWidth="1"/>
    <col min="6144" max="6144" width="10.83203125" style="45" customWidth="1"/>
    <col min="6145" max="6145" width="6" style="45" customWidth="1"/>
    <col min="6146" max="6146" width="9" style="45" customWidth="1"/>
    <col min="6147" max="6147" width="6.1640625" style="45" customWidth="1"/>
    <col min="6148" max="6148" width="7.83203125" style="45" customWidth="1"/>
    <col min="6149" max="6149" width="7.1640625" style="45" customWidth="1"/>
    <col min="6150" max="6150" width="7.83203125" style="45" customWidth="1"/>
    <col min="6151" max="6151" width="6.5" style="45" customWidth="1"/>
    <col min="6152" max="6152" width="7.83203125" style="45" customWidth="1"/>
    <col min="6153" max="6153" width="6.1640625" style="45" customWidth="1"/>
    <col min="6154" max="6155" width="7.83203125" style="45" customWidth="1"/>
    <col min="6156" max="6156" width="8" style="45" customWidth="1"/>
    <col min="6157" max="6157" width="7.1640625" style="45" customWidth="1"/>
    <col min="6158" max="6158" width="10.83203125" style="45" customWidth="1"/>
    <col min="6159" max="6159" width="9.33203125" style="45" customWidth="1"/>
    <col min="6160" max="6160" width="9.83203125" style="45" customWidth="1"/>
    <col min="6161" max="6161" width="9.1640625" style="45" customWidth="1"/>
    <col min="6162" max="6163" width="10.1640625" style="45" customWidth="1"/>
    <col min="6164" max="6164" width="7.83203125" style="45" customWidth="1"/>
    <col min="6165" max="6165" width="9.33203125" style="45" customWidth="1"/>
    <col min="6166" max="6166" width="14.5" style="45" customWidth="1"/>
    <col min="6167" max="6167" width="71.1640625" style="45" customWidth="1"/>
    <col min="6168" max="6168" width="35.6640625" style="45" customWidth="1"/>
    <col min="6169" max="6169" width="14.5" style="45" customWidth="1"/>
    <col min="6170" max="6170" width="7.1640625" style="45" customWidth="1"/>
    <col min="6171" max="6171" width="6.6640625" style="45" customWidth="1"/>
    <col min="6172" max="6172" width="50.5" style="45" customWidth="1"/>
    <col min="6173" max="6175" width="0" style="45" hidden="1" customWidth="1"/>
    <col min="6176" max="6176" width="26.1640625" style="45" customWidth="1"/>
    <col min="6177" max="6177" width="15" style="45" customWidth="1"/>
    <col min="6178" max="6178" width="14.5" style="45" bestFit="1" customWidth="1"/>
    <col min="6179" max="6179" width="7.83203125" style="45" customWidth="1"/>
    <col min="6180" max="6180" width="14.33203125" style="45" customWidth="1"/>
    <col min="6181" max="6181" width="7.83203125" style="45" customWidth="1"/>
    <col min="6182" max="6182" width="10.33203125" style="45" customWidth="1"/>
    <col min="6183" max="6183" width="7.83203125" style="45" customWidth="1"/>
    <col min="6184" max="6184" width="8.6640625" style="45" customWidth="1"/>
    <col min="6185" max="6185" width="7.83203125" style="45" customWidth="1"/>
    <col min="6186" max="6186" width="8.6640625" style="45" customWidth="1"/>
    <col min="6187" max="6187" width="7.83203125" style="45" customWidth="1"/>
    <col min="6188" max="6188" width="8.6640625" style="45" customWidth="1"/>
    <col min="6189" max="6189" width="7.83203125" style="45" customWidth="1"/>
    <col min="6190" max="6190" width="8.5" style="45" customWidth="1"/>
    <col min="6191" max="6191" width="7.83203125" style="45" customWidth="1"/>
    <col min="6192" max="6192" width="9" style="45" customWidth="1"/>
    <col min="6193" max="6193" width="7.83203125" style="45" customWidth="1"/>
    <col min="6194" max="6194" width="8.5" style="45" customWidth="1"/>
    <col min="6195" max="6197" width="7.83203125" style="45" customWidth="1"/>
    <col min="6198" max="6198" width="10.1640625" style="45" customWidth="1"/>
    <col min="6199" max="6203" width="9.33203125" style="45"/>
    <col min="6204" max="6205" width="10.6640625" style="45" customWidth="1"/>
    <col min="6206" max="6206" width="11.6640625" style="45" customWidth="1"/>
    <col min="6207" max="6207" width="27.83203125" style="45" customWidth="1"/>
    <col min="6208" max="6208" width="11.1640625" style="45" customWidth="1"/>
    <col min="6209" max="6209" width="20.33203125" style="45" customWidth="1"/>
    <col min="6210" max="6212" width="9.33203125" style="45"/>
    <col min="6213" max="6213" width="28.33203125" style="45" customWidth="1"/>
    <col min="6214" max="6214" width="12" style="45" customWidth="1"/>
    <col min="6215" max="6215" width="9.33203125" style="45"/>
    <col min="6216" max="6216" width="20.1640625" style="45" customWidth="1"/>
    <col min="6217" max="6217" width="20.83203125" style="45" customWidth="1"/>
    <col min="6218" max="6218" width="9.33203125" style="45"/>
    <col min="6219" max="6219" width="35.1640625" style="45" customWidth="1"/>
    <col min="6220" max="6220" width="14.1640625" style="45" customWidth="1"/>
    <col min="6221" max="6221" width="42.33203125" style="45" customWidth="1"/>
    <col min="6222" max="6331" width="9.33203125" style="45"/>
    <col min="6332" max="6332" width="14.33203125" style="45" customWidth="1"/>
    <col min="6333" max="6334" width="0" style="45" hidden="1" customWidth="1"/>
    <col min="6335" max="6335" width="8.1640625" style="45" customWidth="1"/>
    <col min="6336" max="6336" width="8.83203125" style="45" customWidth="1"/>
    <col min="6337" max="6338" width="0" style="45" hidden="1" customWidth="1"/>
    <col min="6339" max="6339" width="6" style="45" customWidth="1"/>
    <col min="6340" max="6340" width="0" style="45" hidden="1" customWidth="1"/>
    <col min="6341" max="6341" width="15.33203125" style="45" customWidth="1"/>
    <col min="6342" max="6342" width="20.1640625" style="45" customWidth="1"/>
    <col min="6343" max="6343" width="18" style="45" customWidth="1"/>
    <col min="6344" max="6344" width="16.83203125" style="45" customWidth="1"/>
    <col min="6345" max="6345" width="22.1640625" style="45" customWidth="1"/>
    <col min="6346" max="6346" width="14.5" style="45" customWidth="1"/>
    <col min="6347" max="6347" width="34.33203125" style="45" customWidth="1"/>
    <col min="6348" max="6348" width="32" style="45" customWidth="1"/>
    <col min="6349" max="6349" width="35.83203125" style="45" customWidth="1"/>
    <col min="6350" max="6350" width="14.1640625" style="45" customWidth="1"/>
    <col min="6351" max="6351" width="12.5" style="45" customWidth="1"/>
    <col min="6352" max="6352" width="12" style="45" customWidth="1"/>
    <col min="6353" max="6353" width="9.5" style="45" customWidth="1"/>
    <col min="6354" max="6354" width="10.5" style="45" customWidth="1"/>
    <col min="6355" max="6355" width="7.83203125" style="45" customWidth="1"/>
    <col min="6356" max="6356" width="12" style="45" customWidth="1"/>
    <col min="6357" max="6377" width="7.83203125" style="45" customWidth="1"/>
    <col min="6378" max="6378" width="10.5" style="45" customWidth="1"/>
    <col min="6379" max="6393" width="7.83203125" style="45" customWidth="1"/>
    <col min="6394" max="6394" width="11.6640625" style="45" customWidth="1"/>
    <col min="6395" max="6395" width="6" style="45" customWidth="1"/>
    <col min="6396" max="6396" width="11.33203125" style="45" customWidth="1"/>
    <col min="6397" max="6397" width="6.1640625" style="45" customWidth="1"/>
    <col min="6398" max="6398" width="12.33203125" style="45" customWidth="1"/>
    <col min="6399" max="6399" width="6.5" style="45" customWidth="1"/>
    <col min="6400" max="6400" width="10.83203125" style="45" customWidth="1"/>
    <col min="6401" max="6401" width="6" style="45" customWidth="1"/>
    <col min="6402" max="6402" width="9" style="45" customWidth="1"/>
    <col min="6403" max="6403" width="6.1640625" style="45" customWidth="1"/>
    <col min="6404" max="6404" width="7.83203125" style="45" customWidth="1"/>
    <col min="6405" max="6405" width="7.1640625" style="45" customWidth="1"/>
    <col min="6406" max="6406" width="7.83203125" style="45" customWidth="1"/>
    <col min="6407" max="6407" width="6.5" style="45" customWidth="1"/>
    <col min="6408" max="6408" width="7.83203125" style="45" customWidth="1"/>
    <col min="6409" max="6409" width="6.1640625" style="45" customWidth="1"/>
    <col min="6410" max="6411" width="7.83203125" style="45" customWidth="1"/>
    <col min="6412" max="6412" width="8" style="45" customWidth="1"/>
    <col min="6413" max="6413" width="7.1640625" style="45" customWidth="1"/>
    <col min="6414" max="6414" width="10.83203125" style="45" customWidth="1"/>
    <col min="6415" max="6415" width="9.33203125" style="45" customWidth="1"/>
    <col min="6416" max="6416" width="9.83203125" style="45" customWidth="1"/>
    <col min="6417" max="6417" width="9.1640625" style="45" customWidth="1"/>
    <col min="6418" max="6419" width="10.1640625" style="45" customWidth="1"/>
    <col min="6420" max="6420" width="7.83203125" style="45" customWidth="1"/>
    <col min="6421" max="6421" width="9.33203125" style="45" customWidth="1"/>
    <col min="6422" max="6422" width="14.5" style="45" customWidth="1"/>
    <col min="6423" max="6423" width="71.1640625" style="45" customWidth="1"/>
    <col min="6424" max="6424" width="35.6640625" style="45" customWidth="1"/>
    <col min="6425" max="6425" width="14.5" style="45" customWidth="1"/>
    <col min="6426" max="6426" width="7.1640625" style="45" customWidth="1"/>
    <col min="6427" max="6427" width="6.6640625" style="45" customWidth="1"/>
    <col min="6428" max="6428" width="50.5" style="45" customWidth="1"/>
    <col min="6429" max="6431" width="0" style="45" hidden="1" customWidth="1"/>
    <col min="6432" max="6432" width="26.1640625" style="45" customWidth="1"/>
    <col min="6433" max="6433" width="15" style="45" customWidth="1"/>
    <col min="6434" max="6434" width="14.5" style="45" bestFit="1" customWidth="1"/>
    <col min="6435" max="6435" width="7.83203125" style="45" customWidth="1"/>
    <col min="6436" max="6436" width="14.33203125" style="45" customWidth="1"/>
    <col min="6437" max="6437" width="7.83203125" style="45" customWidth="1"/>
    <col min="6438" max="6438" width="10.33203125" style="45" customWidth="1"/>
    <col min="6439" max="6439" width="7.83203125" style="45" customWidth="1"/>
    <col min="6440" max="6440" width="8.6640625" style="45" customWidth="1"/>
    <col min="6441" max="6441" width="7.83203125" style="45" customWidth="1"/>
    <col min="6442" max="6442" width="8.6640625" style="45" customWidth="1"/>
    <col min="6443" max="6443" width="7.83203125" style="45" customWidth="1"/>
    <col min="6444" max="6444" width="8.6640625" style="45" customWidth="1"/>
    <col min="6445" max="6445" width="7.83203125" style="45" customWidth="1"/>
    <col min="6446" max="6446" width="8.5" style="45" customWidth="1"/>
    <col min="6447" max="6447" width="7.83203125" style="45" customWidth="1"/>
    <col min="6448" max="6448" width="9" style="45" customWidth="1"/>
    <col min="6449" max="6449" width="7.83203125" style="45" customWidth="1"/>
    <col min="6450" max="6450" width="8.5" style="45" customWidth="1"/>
    <col min="6451" max="6453" width="7.83203125" style="45" customWidth="1"/>
    <col min="6454" max="6454" width="10.1640625" style="45" customWidth="1"/>
    <col min="6455" max="6459" width="9.33203125" style="45"/>
    <col min="6460" max="6461" width="10.6640625" style="45" customWidth="1"/>
    <col min="6462" max="6462" width="11.6640625" style="45" customWidth="1"/>
    <col min="6463" max="6463" width="27.83203125" style="45" customWidth="1"/>
    <col min="6464" max="6464" width="11.1640625" style="45" customWidth="1"/>
    <col min="6465" max="6465" width="20.33203125" style="45" customWidth="1"/>
    <col min="6466" max="6468" width="9.33203125" style="45"/>
    <col min="6469" max="6469" width="28.33203125" style="45" customWidth="1"/>
    <col min="6470" max="6470" width="12" style="45" customWidth="1"/>
    <col min="6471" max="6471" width="9.33203125" style="45"/>
    <col min="6472" max="6472" width="20.1640625" style="45" customWidth="1"/>
    <col min="6473" max="6473" width="20.83203125" style="45" customWidth="1"/>
    <col min="6474" max="6474" width="9.33203125" style="45"/>
    <col min="6475" max="6475" width="35.1640625" style="45" customWidth="1"/>
    <col min="6476" max="6476" width="14.1640625" style="45" customWidth="1"/>
    <col min="6477" max="6477" width="42.33203125" style="45" customWidth="1"/>
    <col min="6478" max="6587" width="9.33203125" style="45"/>
    <col min="6588" max="6588" width="14.33203125" style="45" customWidth="1"/>
    <col min="6589" max="6590" width="0" style="45" hidden="1" customWidth="1"/>
    <col min="6591" max="6591" width="8.1640625" style="45" customWidth="1"/>
    <col min="6592" max="6592" width="8.83203125" style="45" customWidth="1"/>
    <col min="6593" max="6594" width="0" style="45" hidden="1" customWidth="1"/>
    <col min="6595" max="6595" width="6" style="45" customWidth="1"/>
    <col min="6596" max="6596" width="0" style="45" hidden="1" customWidth="1"/>
    <col min="6597" max="6597" width="15.33203125" style="45" customWidth="1"/>
    <col min="6598" max="6598" width="20.1640625" style="45" customWidth="1"/>
    <col min="6599" max="6599" width="18" style="45" customWidth="1"/>
    <col min="6600" max="6600" width="16.83203125" style="45" customWidth="1"/>
    <col min="6601" max="6601" width="22.1640625" style="45" customWidth="1"/>
    <col min="6602" max="6602" width="14.5" style="45" customWidth="1"/>
    <col min="6603" max="6603" width="34.33203125" style="45" customWidth="1"/>
    <col min="6604" max="6604" width="32" style="45" customWidth="1"/>
    <col min="6605" max="6605" width="35.83203125" style="45" customWidth="1"/>
    <col min="6606" max="6606" width="14.1640625" style="45" customWidth="1"/>
    <col min="6607" max="6607" width="12.5" style="45" customWidth="1"/>
    <col min="6608" max="6608" width="12" style="45" customWidth="1"/>
    <col min="6609" max="6609" width="9.5" style="45" customWidth="1"/>
    <col min="6610" max="6610" width="10.5" style="45" customWidth="1"/>
    <col min="6611" max="6611" width="7.83203125" style="45" customWidth="1"/>
    <col min="6612" max="6612" width="12" style="45" customWidth="1"/>
    <col min="6613" max="6633" width="7.83203125" style="45" customWidth="1"/>
    <col min="6634" max="6634" width="10.5" style="45" customWidth="1"/>
    <col min="6635" max="6649" width="7.83203125" style="45" customWidth="1"/>
    <col min="6650" max="6650" width="11.6640625" style="45" customWidth="1"/>
    <col min="6651" max="6651" width="6" style="45" customWidth="1"/>
    <col min="6652" max="6652" width="11.33203125" style="45" customWidth="1"/>
    <col min="6653" max="6653" width="6.1640625" style="45" customWidth="1"/>
    <col min="6654" max="6654" width="12.33203125" style="45" customWidth="1"/>
    <col min="6655" max="6655" width="6.5" style="45" customWidth="1"/>
    <col min="6656" max="6656" width="10.83203125" style="45" customWidth="1"/>
    <col min="6657" max="6657" width="6" style="45" customWidth="1"/>
    <col min="6658" max="6658" width="9" style="45" customWidth="1"/>
    <col min="6659" max="6659" width="6.1640625" style="45" customWidth="1"/>
    <col min="6660" max="6660" width="7.83203125" style="45" customWidth="1"/>
    <col min="6661" max="6661" width="7.1640625" style="45" customWidth="1"/>
    <col min="6662" max="6662" width="7.83203125" style="45" customWidth="1"/>
    <col min="6663" max="6663" width="6.5" style="45" customWidth="1"/>
    <col min="6664" max="6664" width="7.83203125" style="45" customWidth="1"/>
    <col min="6665" max="6665" width="6.1640625" style="45" customWidth="1"/>
    <col min="6666" max="6667" width="7.83203125" style="45" customWidth="1"/>
    <col min="6668" max="6668" width="8" style="45" customWidth="1"/>
    <col min="6669" max="6669" width="7.1640625" style="45" customWidth="1"/>
    <col min="6670" max="6670" width="10.83203125" style="45" customWidth="1"/>
    <col min="6671" max="6671" width="9.33203125" style="45" customWidth="1"/>
    <col min="6672" max="6672" width="9.83203125" style="45" customWidth="1"/>
    <col min="6673" max="6673" width="9.1640625" style="45" customWidth="1"/>
    <col min="6674" max="6675" width="10.1640625" style="45" customWidth="1"/>
    <col min="6676" max="6676" width="7.83203125" style="45" customWidth="1"/>
    <col min="6677" max="6677" width="9.33203125" style="45" customWidth="1"/>
    <col min="6678" max="6678" width="14.5" style="45" customWidth="1"/>
    <col min="6679" max="6679" width="71.1640625" style="45" customWidth="1"/>
    <col min="6680" max="6680" width="35.6640625" style="45" customWidth="1"/>
    <col min="6681" max="6681" width="14.5" style="45" customWidth="1"/>
    <col min="6682" max="6682" width="7.1640625" style="45" customWidth="1"/>
    <col min="6683" max="6683" width="6.6640625" style="45" customWidth="1"/>
    <col min="6684" max="6684" width="50.5" style="45" customWidth="1"/>
    <col min="6685" max="6687" width="0" style="45" hidden="1" customWidth="1"/>
    <col min="6688" max="6688" width="26.1640625" style="45" customWidth="1"/>
    <col min="6689" max="6689" width="15" style="45" customWidth="1"/>
    <col min="6690" max="6690" width="14.5" style="45" bestFit="1" customWidth="1"/>
    <col min="6691" max="6691" width="7.83203125" style="45" customWidth="1"/>
    <col min="6692" max="6692" width="14.33203125" style="45" customWidth="1"/>
    <col min="6693" max="6693" width="7.83203125" style="45" customWidth="1"/>
    <col min="6694" max="6694" width="10.33203125" style="45" customWidth="1"/>
    <col min="6695" max="6695" width="7.83203125" style="45" customWidth="1"/>
    <col min="6696" max="6696" width="8.6640625" style="45" customWidth="1"/>
    <col min="6697" max="6697" width="7.83203125" style="45" customWidth="1"/>
    <col min="6698" max="6698" width="8.6640625" style="45" customWidth="1"/>
    <col min="6699" max="6699" width="7.83203125" style="45" customWidth="1"/>
    <col min="6700" max="6700" width="8.6640625" style="45" customWidth="1"/>
    <col min="6701" max="6701" width="7.83203125" style="45" customWidth="1"/>
    <col min="6702" max="6702" width="8.5" style="45" customWidth="1"/>
    <col min="6703" max="6703" width="7.83203125" style="45" customWidth="1"/>
    <col min="6704" max="6704" width="9" style="45" customWidth="1"/>
    <col min="6705" max="6705" width="7.83203125" style="45" customWidth="1"/>
    <col min="6706" max="6706" width="8.5" style="45" customWidth="1"/>
    <col min="6707" max="6709" width="7.83203125" style="45" customWidth="1"/>
    <col min="6710" max="6710" width="10.1640625" style="45" customWidth="1"/>
    <col min="6711" max="6715" width="9.33203125" style="45"/>
    <col min="6716" max="6717" width="10.6640625" style="45" customWidth="1"/>
    <col min="6718" max="6718" width="11.6640625" style="45" customWidth="1"/>
    <col min="6719" max="6719" width="27.83203125" style="45" customWidth="1"/>
    <col min="6720" max="6720" width="11.1640625" style="45" customWidth="1"/>
    <col min="6721" max="6721" width="20.33203125" style="45" customWidth="1"/>
    <col min="6722" max="6724" width="9.33203125" style="45"/>
    <col min="6725" max="6725" width="28.33203125" style="45" customWidth="1"/>
    <col min="6726" max="6726" width="12" style="45" customWidth="1"/>
    <col min="6727" max="6727" width="9.33203125" style="45"/>
    <col min="6728" max="6728" width="20.1640625" style="45" customWidth="1"/>
    <col min="6729" max="6729" width="20.83203125" style="45" customWidth="1"/>
    <col min="6730" max="6730" width="9.33203125" style="45"/>
    <col min="6731" max="6731" width="35.1640625" style="45" customWidth="1"/>
    <col min="6732" max="6732" width="14.1640625" style="45" customWidth="1"/>
    <col min="6733" max="6733" width="42.33203125" style="45" customWidth="1"/>
    <col min="6734" max="6843" width="9.33203125" style="45"/>
    <col min="6844" max="6844" width="14.33203125" style="45" customWidth="1"/>
    <col min="6845" max="6846" width="0" style="45" hidden="1" customWidth="1"/>
    <col min="6847" max="6847" width="8.1640625" style="45" customWidth="1"/>
    <col min="6848" max="6848" width="8.83203125" style="45" customWidth="1"/>
    <col min="6849" max="6850" width="0" style="45" hidden="1" customWidth="1"/>
    <col min="6851" max="6851" width="6" style="45" customWidth="1"/>
    <col min="6852" max="6852" width="0" style="45" hidden="1" customWidth="1"/>
    <col min="6853" max="6853" width="15.33203125" style="45" customWidth="1"/>
    <col min="6854" max="6854" width="20.1640625" style="45" customWidth="1"/>
    <col min="6855" max="6855" width="18" style="45" customWidth="1"/>
    <col min="6856" max="6856" width="16.83203125" style="45" customWidth="1"/>
    <col min="6857" max="6857" width="22.1640625" style="45" customWidth="1"/>
    <col min="6858" max="6858" width="14.5" style="45" customWidth="1"/>
    <col min="6859" max="6859" width="34.33203125" style="45" customWidth="1"/>
    <col min="6860" max="6860" width="32" style="45" customWidth="1"/>
    <col min="6861" max="6861" width="35.83203125" style="45" customWidth="1"/>
    <col min="6862" max="6862" width="14.1640625" style="45" customWidth="1"/>
    <col min="6863" max="6863" width="12.5" style="45" customWidth="1"/>
    <col min="6864" max="6864" width="12" style="45" customWidth="1"/>
    <col min="6865" max="6865" width="9.5" style="45" customWidth="1"/>
    <col min="6866" max="6866" width="10.5" style="45" customWidth="1"/>
    <col min="6867" max="6867" width="7.83203125" style="45" customWidth="1"/>
    <col min="6868" max="6868" width="12" style="45" customWidth="1"/>
    <col min="6869" max="6889" width="7.83203125" style="45" customWidth="1"/>
    <col min="6890" max="6890" width="10.5" style="45" customWidth="1"/>
    <col min="6891" max="6905" width="7.83203125" style="45" customWidth="1"/>
    <col min="6906" max="6906" width="11.6640625" style="45" customWidth="1"/>
    <col min="6907" max="6907" width="6" style="45" customWidth="1"/>
    <col min="6908" max="6908" width="11.33203125" style="45" customWidth="1"/>
    <col min="6909" max="6909" width="6.1640625" style="45" customWidth="1"/>
    <col min="6910" max="6910" width="12.33203125" style="45" customWidth="1"/>
    <col min="6911" max="6911" width="6.5" style="45" customWidth="1"/>
    <col min="6912" max="6912" width="10.83203125" style="45" customWidth="1"/>
    <col min="6913" max="6913" width="6" style="45" customWidth="1"/>
    <col min="6914" max="6914" width="9" style="45" customWidth="1"/>
    <col min="6915" max="6915" width="6.1640625" style="45" customWidth="1"/>
    <col min="6916" max="6916" width="7.83203125" style="45" customWidth="1"/>
    <col min="6917" max="6917" width="7.1640625" style="45" customWidth="1"/>
    <col min="6918" max="6918" width="7.83203125" style="45" customWidth="1"/>
    <col min="6919" max="6919" width="6.5" style="45" customWidth="1"/>
    <col min="6920" max="6920" width="7.83203125" style="45" customWidth="1"/>
    <col min="6921" max="6921" width="6.1640625" style="45" customWidth="1"/>
    <col min="6922" max="6923" width="7.83203125" style="45" customWidth="1"/>
    <col min="6924" max="6924" width="8" style="45" customWidth="1"/>
    <col min="6925" max="6925" width="7.1640625" style="45" customWidth="1"/>
    <col min="6926" max="6926" width="10.83203125" style="45" customWidth="1"/>
    <col min="6927" max="6927" width="9.33203125" style="45" customWidth="1"/>
    <col min="6928" max="6928" width="9.83203125" style="45" customWidth="1"/>
    <col min="6929" max="6929" width="9.1640625" style="45" customWidth="1"/>
    <col min="6930" max="6931" width="10.1640625" style="45" customWidth="1"/>
    <col min="6932" max="6932" width="7.83203125" style="45" customWidth="1"/>
    <col min="6933" max="6933" width="9.33203125" style="45" customWidth="1"/>
    <col min="6934" max="6934" width="14.5" style="45" customWidth="1"/>
    <col min="6935" max="6935" width="71.1640625" style="45" customWidth="1"/>
    <col min="6936" max="6936" width="35.6640625" style="45" customWidth="1"/>
    <col min="6937" max="6937" width="14.5" style="45" customWidth="1"/>
    <col min="6938" max="6938" width="7.1640625" style="45" customWidth="1"/>
    <col min="6939" max="6939" width="6.6640625" style="45" customWidth="1"/>
    <col min="6940" max="6940" width="50.5" style="45" customWidth="1"/>
    <col min="6941" max="6943" width="0" style="45" hidden="1" customWidth="1"/>
    <col min="6944" max="6944" width="26.1640625" style="45" customWidth="1"/>
    <col min="6945" max="6945" width="15" style="45" customWidth="1"/>
    <col min="6946" max="6946" width="14.5" style="45" bestFit="1" customWidth="1"/>
    <col min="6947" max="6947" width="7.83203125" style="45" customWidth="1"/>
    <col min="6948" max="6948" width="14.33203125" style="45" customWidth="1"/>
    <col min="6949" max="6949" width="7.83203125" style="45" customWidth="1"/>
    <col min="6950" max="6950" width="10.33203125" style="45" customWidth="1"/>
    <col min="6951" max="6951" width="7.83203125" style="45" customWidth="1"/>
    <col min="6952" max="6952" width="8.6640625" style="45" customWidth="1"/>
    <col min="6953" max="6953" width="7.83203125" style="45" customWidth="1"/>
    <col min="6954" max="6954" width="8.6640625" style="45" customWidth="1"/>
    <col min="6955" max="6955" width="7.83203125" style="45" customWidth="1"/>
    <col min="6956" max="6956" width="8.6640625" style="45" customWidth="1"/>
    <col min="6957" max="6957" width="7.83203125" style="45" customWidth="1"/>
    <col min="6958" max="6958" width="8.5" style="45" customWidth="1"/>
    <col min="6959" max="6959" width="7.83203125" style="45" customWidth="1"/>
    <col min="6960" max="6960" width="9" style="45" customWidth="1"/>
    <col min="6961" max="6961" width="7.83203125" style="45" customWidth="1"/>
    <col min="6962" max="6962" width="8.5" style="45" customWidth="1"/>
    <col min="6963" max="6965" width="7.83203125" style="45" customWidth="1"/>
    <col min="6966" max="6966" width="10.1640625" style="45" customWidth="1"/>
    <col min="6967" max="6971" width="9.33203125" style="45"/>
    <col min="6972" max="6973" width="10.6640625" style="45" customWidth="1"/>
    <col min="6974" max="6974" width="11.6640625" style="45" customWidth="1"/>
    <col min="6975" max="6975" width="27.83203125" style="45" customWidth="1"/>
    <col min="6976" max="6976" width="11.1640625" style="45" customWidth="1"/>
    <col min="6977" max="6977" width="20.33203125" style="45" customWidth="1"/>
    <col min="6978" max="6980" width="9.33203125" style="45"/>
    <col min="6981" max="6981" width="28.33203125" style="45" customWidth="1"/>
    <col min="6982" max="6982" width="12" style="45" customWidth="1"/>
    <col min="6983" max="6983" width="9.33203125" style="45"/>
    <col min="6984" max="6984" width="20.1640625" style="45" customWidth="1"/>
    <col min="6985" max="6985" width="20.83203125" style="45" customWidth="1"/>
    <col min="6986" max="6986" width="9.33203125" style="45"/>
    <col min="6987" max="6987" width="35.1640625" style="45" customWidth="1"/>
    <col min="6988" max="6988" width="14.1640625" style="45" customWidth="1"/>
    <col min="6989" max="6989" width="42.33203125" style="45" customWidth="1"/>
    <col min="6990" max="7099" width="9.33203125" style="45"/>
    <col min="7100" max="7100" width="14.33203125" style="45" customWidth="1"/>
    <col min="7101" max="7102" width="0" style="45" hidden="1" customWidth="1"/>
    <col min="7103" max="7103" width="8.1640625" style="45" customWidth="1"/>
    <col min="7104" max="7104" width="8.83203125" style="45" customWidth="1"/>
    <col min="7105" max="7106" width="0" style="45" hidden="1" customWidth="1"/>
    <col min="7107" max="7107" width="6" style="45" customWidth="1"/>
    <col min="7108" max="7108" width="0" style="45" hidden="1" customWidth="1"/>
    <col min="7109" max="7109" width="15.33203125" style="45" customWidth="1"/>
    <col min="7110" max="7110" width="20.1640625" style="45" customWidth="1"/>
    <col min="7111" max="7111" width="18" style="45" customWidth="1"/>
    <col min="7112" max="7112" width="16.83203125" style="45" customWidth="1"/>
    <col min="7113" max="7113" width="22.1640625" style="45" customWidth="1"/>
    <col min="7114" max="7114" width="14.5" style="45" customWidth="1"/>
    <col min="7115" max="7115" width="34.33203125" style="45" customWidth="1"/>
    <col min="7116" max="7116" width="32" style="45" customWidth="1"/>
    <col min="7117" max="7117" width="35.83203125" style="45" customWidth="1"/>
    <col min="7118" max="7118" width="14.1640625" style="45" customWidth="1"/>
    <col min="7119" max="7119" width="12.5" style="45" customWidth="1"/>
    <col min="7120" max="7120" width="12" style="45" customWidth="1"/>
    <col min="7121" max="7121" width="9.5" style="45" customWidth="1"/>
    <col min="7122" max="7122" width="10.5" style="45" customWidth="1"/>
    <col min="7123" max="7123" width="7.83203125" style="45" customWidth="1"/>
    <col min="7124" max="7124" width="12" style="45" customWidth="1"/>
    <col min="7125" max="7145" width="7.83203125" style="45" customWidth="1"/>
    <col min="7146" max="7146" width="10.5" style="45" customWidth="1"/>
    <col min="7147" max="7161" width="7.83203125" style="45" customWidth="1"/>
    <col min="7162" max="7162" width="11.6640625" style="45" customWidth="1"/>
    <col min="7163" max="7163" width="6" style="45" customWidth="1"/>
    <col min="7164" max="7164" width="11.33203125" style="45" customWidth="1"/>
    <col min="7165" max="7165" width="6.1640625" style="45" customWidth="1"/>
    <col min="7166" max="7166" width="12.33203125" style="45" customWidth="1"/>
    <col min="7167" max="7167" width="6.5" style="45" customWidth="1"/>
    <col min="7168" max="7168" width="10.83203125" style="45" customWidth="1"/>
    <col min="7169" max="7169" width="6" style="45" customWidth="1"/>
    <col min="7170" max="7170" width="9" style="45" customWidth="1"/>
    <col min="7171" max="7171" width="6.1640625" style="45" customWidth="1"/>
    <col min="7172" max="7172" width="7.83203125" style="45" customWidth="1"/>
    <col min="7173" max="7173" width="7.1640625" style="45" customWidth="1"/>
    <col min="7174" max="7174" width="7.83203125" style="45" customWidth="1"/>
    <col min="7175" max="7175" width="6.5" style="45" customWidth="1"/>
    <col min="7176" max="7176" width="7.83203125" style="45" customWidth="1"/>
    <col min="7177" max="7177" width="6.1640625" style="45" customWidth="1"/>
    <col min="7178" max="7179" width="7.83203125" style="45" customWidth="1"/>
    <col min="7180" max="7180" width="8" style="45" customWidth="1"/>
    <col min="7181" max="7181" width="7.1640625" style="45" customWidth="1"/>
    <col min="7182" max="7182" width="10.83203125" style="45" customWidth="1"/>
    <col min="7183" max="7183" width="9.33203125" style="45" customWidth="1"/>
    <col min="7184" max="7184" width="9.83203125" style="45" customWidth="1"/>
    <col min="7185" max="7185" width="9.1640625" style="45" customWidth="1"/>
    <col min="7186" max="7187" width="10.1640625" style="45" customWidth="1"/>
    <col min="7188" max="7188" width="7.83203125" style="45" customWidth="1"/>
    <col min="7189" max="7189" width="9.33203125" style="45" customWidth="1"/>
    <col min="7190" max="7190" width="14.5" style="45" customWidth="1"/>
    <col min="7191" max="7191" width="71.1640625" style="45" customWidth="1"/>
    <col min="7192" max="7192" width="35.6640625" style="45" customWidth="1"/>
    <col min="7193" max="7193" width="14.5" style="45" customWidth="1"/>
    <col min="7194" max="7194" width="7.1640625" style="45" customWidth="1"/>
    <col min="7195" max="7195" width="6.6640625" style="45" customWidth="1"/>
    <col min="7196" max="7196" width="50.5" style="45" customWidth="1"/>
    <col min="7197" max="7199" width="0" style="45" hidden="1" customWidth="1"/>
    <col min="7200" max="7200" width="26.1640625" style="45" customWidth="1"/>
    <col min="7201" max="7201" width="15" style="45" customWidth="1"/>
    <col min="7202" max="7202" width="14.5" style="45" bestFit="1" customWidth="1"/>
    <col min="7203" max="7203" width="7.83203125" style="45" customWidth="1"/>
    <col min="7204" max="7204" width="14.33203125" style="45" customWidth="1"/>
    <col min="7205" max="7205" width="7.83203125" style="45" customWidth="1"/>
    <col min="7206" max="7206" width="10.33203125" style="45" customWidth="1"/>
    <col min="7207" max="7207" width="7.83203125" style="45" customWidth="1"/>
    <col min="7208" max="7208" width="8.6640625" style="45" customWidth="1"/>
    <col min="7209" max="7209" width="7.83203125" style="45" customWidth="1"/>
    <col min="7210" max="7210" width="8.6640625" style="45" customWidth="1"/>
    <col min="7211" max="7211" width="7.83203125" style="45" customWidth="1"/>
    <col min="7212" max="7212" width="8.6640625" style="45" customWidth="1"/>
    <col min="7213" max="7213" width="7.83203125" style="45" customWidth="1"/>
    <col min="7214" max="7214" width="8.5" style="45" customWidth="1"/>
    <col min="7215" max="7215" width="7.83203125" style="45" customWidth="1"/>
    <col min="7216" max="7216" width="9" style="45" customWidth="1"/>
    <col min="7217" max="7217" width="7.83203125" style="45" customWidth="1"/>
    <col min="7218" max="7218" width="8.5" style="45" customWidth="1"/>
    <col min="7219" max="7221" width="7.83203125" style="45" customWidth="1"/>
    <col min="7222" max="7222" width="10.1640625" style="45" customWidth="1"/>
    <col min="7223" max="7227" width="9.33203125" style="45"/>
    <col min="7228" max="7229" width="10.6640625" style="45" customWidth="1"/>
    <col min="7230" max="7230" width="11.6640625" style="45" customWidth="1"/>
    <col min="7231" max="7231" width="27.83203125" style="45" customWidth="1"/>
    <col min="7232" max="7232" width="11.1640625" style="45" customWidth="1"/>
    <col min="7233" max="7233" width="20.33203125" style="45" customWidth="1"/>
    <col min="7234" max="7236" width="9.33203125" style="45"/>
    <col min="7237" max="7237" width="28.33203125" style="45" customWidth="1"/>
    <col min="7238" max="7238" width="12" style="45" customWidth="1"/>
    <col min="7239" max="7239" width="9.33203125" style="45"/>
    <col min="7240" max="7240" width="20.1640625" style="45" customWidth="1"/>
    <col min="7241" max="7241" width="20.83203125" style="45" customWidth="1"/>
    <col min="7242" max="7242" width="9.33203125" style="45"/>
    <col min="7243" max="7243" width="35.1640625" style="45" customWidth="1"/>
    <col min="7244" max="7244" width="14.1640625" style="45" customWidth="1"/>
    <col min="7245" max="7245" width="42.33203125" style="45" customWidth="1"/>
    <col min="7246" max="7355" width="9.33203125" style="45"/>
    <col min="7356" max="7356" width="14.33203125" style="45" customWidth="1"/>
    <col min="7357" max="7358" width="0" style="45" hidden="1" customWidth="1"/>
    <col min="7359" max="7359" width="8.1640625" style="45" customWidth="1"/>
    <col min="7360" max="7360" width="8.83203125" style="45" customWidth="1"/>
    <col min="7361" max="7362" width="0" style="45" hidden="1" customWidth="1"/>
    <col min="7363" max="7363" width="6" style="45" customWidth="1"/>
    <col min="7364" max="7364" width="0" style="45" hidden="1" customWidth="1"/>
    <col min="7365" max="7365" width="15.33203125" style="45" customWidth="1"/>
    <col min="7366" max="7366" width="20.1640625" style="45" customWidth="1"/>
    <col min="7367" max="7367" width="18" style="45" customWidth="1"/>
    <col min="7368" max="7368" width="16.83203125" style="45" customWidth="1"/>
    <col min="7369" max="7369" width="22.1640625" style="45" customWidth="1"/>
    <col min="7370" max="7370" width="14.5" style="45" customWidth="1"/>
    <col min="7371" max="7371" width="34.33203125" style="45" customWidth="1"/>
    <col min="7372" max="7372" width="32" style="45" customWidth="1"/>
    <col min="7373" max="7373" width="35.83203125" style="45" customWidth="1"/>
    <col min="7374" max="7374" width="14.1640625" style="45" customWidth="1"/>
    <col min="7375" max="7375" width="12.5" style="45" customWidth="1"/>
    <col min="7376" max="7376" width="12" style="45" customWidth="1"/>
    <col min="7377" max="7377" width="9.5" style="45" customWidth="1"/>
    <col min="7378" max="7378" width="10.5" style="45" customWidth="1"/>
    <col min="7379" max="7379" width="7.83203125" style="45" customWidth="1"/>
    <col min="7380" max="7380" width="12" style="45" customWidth="1"/>
    <col min="7381" max="7401" width="7.83203125" style="45" customWidth="1"/>
    <col min="7402" max="7402" width="10.5" style="45" customWidth="1"/>
    <col min="7403" max="7417" width="7.83203125" style="45" customWidth="1"/>
    <col min="7418" max="7418" width="11.6640625" style="45" customWidth="1"/>
    <col min="7419" max="7419" width="6" style="45" customWidth="1"/>
    <col min="7420" max="7420" width="11.33203125" style="45" customWidth="1"/>
    <col min="7421" max="7421" width="6.1640625" style="45" customWidth="1"/>
    <col min="7422" max="7422" width="12.33203125" style="45" customWidth="1"/>
    <col min="7423" max="7423" width="6.5" style="45" customWidth="1"/>
    <col min="7424" max="7424" width="10.83203125" style="45" customWidth="1"/>
    <col min="7425" max="7425" width="6" style="45" customWidth="1"/>
    <col min="7426" max="7426" width="9" style="45" customWidth="1"/>
    <col min="7427" max="7427" width="6.1640625" style="45" customWidth="1"/>
    <col min="7428" max="7428" width="7.83203125" style="45" customWidth="1"/>
    <col min="7429" max="7429" width="7.1640625" style="45" customWidth="1"/>
    <col min="7430" max="7430" width="7.83203125" style="45" customWidth="1"/>
    <col min="7431" max="7431" width="6.5" style="45" customWidth="1"/>
    <col min="7432" max="7432" width="7.83203125" style="45" customWidth="1"/>
    <col min="7433" max="7433" width="6.1640625" style="45" customWidth="1"/>
    <col min="7434" max="7435" width="7.83203125" style="45" customWidth="1"/>
    <col min="7436" max="7436" width="8" style="45" customWidth="1"/>
    <col min="7437" max="7437" width="7.1640625" style="45" customWidth="1"/>
    <col min="7438" max="7438" width="10.83203125" style="45" customWidth="1"/>
    <col min="7439" max="7439" width="9.33203125" style="45" customWidth="1"/>
    <col min="7440" max="7440" width="9.83203125" style="45" customWidth="1"/>
    <col min="7441" max="7441" width="9.1640625" style="45" customWidth="1"/>
    <col min="7442" max="7443" width="10.1640625" style="45" customWidth="1"/>
    <col min="7444" max="7444" width="7.83203125" style="45" customWidth="1"/>
    <col min="7445" max="7445" width="9.33203125" style="45" customWidth="1"/>
    <col min="7446" max="7446" width="14.5" style="45" customWidth="1"/>
    <col min="7447" max="7447" width="71.1640625" style="45" customWidth="1"/>
    <col min="7448" max="7448" width="35.6640625" style="45" customWidth="1"/>
    <col min="7449" max="7449" width="14.5" style="45" customWidth="1"/>
    <col min="7450" max="7450" width="7.1640625" style="45" customWidth="1"/>
    <col min="7451" max="7451" width="6.6640625" style="45" customWidth="1"/>
    <col min="7452" max="7452" width="50.5" style="45" customWidth="1"/>
    <col min="7453" max="7455" width="0" style="45" hidden="1" customWidth="1"/>
    <col min="7456" max="7456" width="26.1640625" style="45" customWidth="1"/>
    <col min="7457" max="7457" width="15" style="45" customWidth="1"/>
    <col min="7458" max="7458" width="14.5" style="45" bestFit="1" customWidth="1"/>
    <col min="7459" max="7459" width="7.83203125" style="45" customWidth="1"/>
    <col min="7460" max="7460" width="14.33203125" style="45" customWidth="1"/>
    <col min="7461" max="7461" width="7.83203125" style="45" customWidth="1"/>
    <col min="7462" max="7462" width="10.33203125" style="45" customWidth="1"/>
    <col min="7463" max="7463" width="7.83203125" style="45" customWidth="1"/>
    <col min="7464" max="7464" width="8.6640625" style="45" customWidth="1"/>
    <col min="7465" max="7465" width="7.83203125" style="45" customWidth="1"/>
    <col min="7466" max="7466" width="8.6640625" style="45" customWidth="1"/>
    <col min="7467" max="7467" width="7.83203125" style="45" customWidth="1"/>
    <col min="7468" max="7468" width="8.6640625" style="45" customWidth="1"/>
    <col min="7469" max="7469" width="7.83203125" style="45" customWidth="1"/>
    <col min="7470" max="7470" width="8.5" style="45" customWidth="1"/>
    <col min="7471" max="7471" width="7.83203125" style="45" customWidth="1"/>
    <col min="7472" max="7472" width="9" style="45" customWidth="1"/>
    <col min="7473" max="7473" width="7.83203125" style="45" customWidth="1"/>
    <col min="7474" max="7474" width="8.5" style="45" customWidth="1"/>
    <col min="7475" max="7477" width="7.83203125" style="45" customWidth="1"/>
    <col min="7478" max="7478" width="10.1640625" style="45" customWidth="1"/>
    <col min="7479" max="7483" width="9.33203125" style="45"/>
    <col min="7484" max="7485" width="10.6640625" style="45" customWidth="1"/>
    <col min="7486" max="7486" width="11.6640625" style="45" customWidth="1"/>
    <col min="7487" max="7487" width="27.83203125" style="45" customWidth="1"/>
    <col min="7488" max="7488" width="11.1640625" style="45" customWidth="1"/>
    <col min="7489" max="7489" width="20.33203125" style="45" customWidth="1"/>
    <col min="7490" max="7492" width="9.33203125" style="45"/>
    <col min="7493" max="7493" width="28.33203125" style="45" customWidth="1"/>
    <col min="7494" max="7494" width="12" style="45" customWidth="1"/>
    <col min="7495" max="7495" width="9.33203125" style="45"/>
    <col min="7496" max="7496" width="20.1640625" style="45" customWidth="1"/>
    <col min="7497" max="7497" width="20.83203125" style="45" customWidth="1"/>
    <col min="7498" max="7498" width="9.33203125" style="45"/>
    <col min="7499" max="7499" width="35.1640625" style="45" customWidth="1"/>
    <col min="7500" max="7500" width="14.1640625" style="45" customWidth="1"/>
    <col min="7501" max="7501" width="42.33203125" style="45" customWidth="1"/>
    <col min="7502" max="7611" width="9.33203125" style="45"/>
    <col min="7612" max="7612" width="14.33203125" style="45" customWidth="1"/>
    <col min="7613" max="7614" width="0" style="45" hidden="1" customWidth="1"/>
    <col min="7615" max="7615" width="8.1640625" style="45" customWidth="1"/>
    <col min="7616" max="7616" width="8.83203125" style="45" customWidth="1"/>
    <col min="7617" max="7618" width="0" style="45" hidden="1" customWidth="1"/>
    <col min="7619" max="7619" width="6" style="45" customWidth="1"/>
    <col min="7620" max="7620" width="0" style="45" hidden="1" customWidth="1"/>
    <col min="7621" max="7621" width="15.33203125" style="45" customWidth="1"/>
    <col min="7622" max="7622" width="20.1640625" style="45" customWidth="1"/>
    <col min="7623" max="7623" width="18" style="45" customWidth="1"/>
    <col min="7624" max="7624" width="16.83203125" style="45" customWidth="1"/>
    <col min="7625" max="7625" width="22.1640625" style="45" customWidth="1"/>
    <col min="7626" max="7626" width="14.5" style="45" customWidth="1"/>
    <col min="7627" max="7627" width="34.33203125" style="45" customWidth="1"/>
    <col min="7628" max="7628" width="32" style="45" customWidth="1"/>
    <col min="7629" max="7629" width="35.83203125" style="45" customWidth="1"/>
    <col min="7630" max="7630" width="14.1640625" style="45" customWidth="1"/>
    <col min="7631" max="7631" width="12.5" style="45" customWidth="1"/>
    <col min="7632" max="7632" width="12" style="45" customWidth="1"/>
    <col min="7633" max="7633" width="9.5" style="45" customWidth="1"/>
    <col min="7634" max="7634" width="10.5" style="45" customWidth="1"/>
    <col min="7635" max="7635" width="7.83203125" style="45" customWidth="1"/>
    <col min="7636" max="7636" width="12" style="45" customWidth="1"/>
    <col min="7637" max="7657" width="7.83203125" style="45" customWidth="1"/>
    <col min="7658" max="7658" width="10.5" style="45" customWidth="1"/>
    <col min="7659" max="7673" width="7.83203125" style="45" customWidth="1"/>
    <col min="7674" max="7674" width="11.6640625" style="45" customWidth="1"/>
    <col min="7675" max="7675" width="6" style="45" customWidth="1"/>
    <col min="7676" max="7676" width="11.33203125" style="45" customWidth="1"/>
    <col min="7677" max="7677" width="6.1640625" style="45" customWidth="1"/>
    <col min="7678" max="7678" width="12.33203125" style="45" customWidth="1"/>
    <col min="7679" max="7679" width="6.5" style="45" customWidth="1"/>
    <col min="7680" max="7680" width="10.83203125" style="45" customWidth="1"/>
    <col min="7681" max="7681" width="6" style="45" customWidth="1"/>
    <col min="7682" max="7682" width="9" style="45" customWidth="1"/>
    <col min="7683" max="7683" width="6.1640625" style="45" customWidth="1"/>
    <col min="7684" max="7684" width="7.83203125" style="45" customWidth="1"/>
    <col min="7685" max="7685" width="7.1640625" style="45" customWidth="1"/>
    <col min="7686" max="7686" width="7.83203125" style="45" customWidth="1"/>
    <col min="7687" max="7687" width="6.5" style="45" customWidth="1"/>
    <col min="7688" max="7688" width="7.83203125" style="45" customWidth="1"/>
    <col min="7689" max="7689" width="6.1640625" style="45" customWidth="1"/>
    <col min="7690" max="7691" width="7.83203125" style="45" customWidth="1"/>
    <col min="7692" max="7692" width="8" style="45" customWidth="1"/>
    <col min="7693" max="7693" width="7.1640625" style="45" customWidth="1"/>
    <col min="7694" max="7694" width="10.83203125" style="45" customWidth="1"/>
    <col min="7695" max="7695" width="9.33203125" style="45" customWidth="1"/>
    <col min="7696" max="7696" width="9.83203125" style="45" customWidth="1"/>
    <col min="7697" max="7697" width="9.1640625" style="45" customWidth="1"/>
    <col min="7698" max="7699" width="10.1640625" style="45" customWidth="1"/>
    <col min="7700" max="7700" width="7.83203125" style="45" customWidth="1"/>
    <col min="7701" max="7701" width="9.33203125" style="45" customWidth="1"/>
    <col min="7702" max="7702" width="14.5" style="45" customWidth="1"/>
    <col min="7703" max="7703" width="71.1640625" style="45" customWidth="1"/>
    <col min="7704" max="7704" width="35.6640625" style="45" customWidth="1"/>
    <col min="7705" max="7705" width="14.5" style="45" customWidth="1"/>
    <col min="7706" max="7706" width="7.1640625" style="45" customWidth="1"/>
    <col min="7707" max="7707" width="6.6640625" style="45" customWidth="1"/>
    <col min="7708" max="7708" width="50.5" style="45" customWidth="1"/>
    <col min="7709" max="7711" width="0" style="45" hidden="1" customWidth="1"/>
    <col min="7712" max="7712" width="26.1640625" style="45" customWidth="1"/>
    <col min="7713" max="7713" width="15" style="45" customWidth="1"/>
    <col min="7714" max="7714" width="14.5" style="45" bestFit="1" customWidth="1"/>
    <col min="7715" max="7715" width="7.83203125" style="45" customWidth="1"/>
    <col min="7716" max="7716" width="14.33203125" style="45" customWidth="1"/>
    <col min="7717" max="7717" width="7.83203125" style="45" customWidth="1"/>
    <col min="7718" max="7718" width="10.33203125" style="45" customWidth="1"/>
    <col min="7719" max="7719" width="7.83203125" style="45" customWidth="1"/>
    <col min="7720" max="7720" width="8.6640625" style="45" customWidth="1"/>
    <col min="7721" max="7721" width="7.83203125" style="45" customWidth="1"/>
    <col min="7722" max="7722" width="8.6640625" style="45" customWidth="1"/>
    <col min="7723" max="7723" width="7.83203125" style="45" customWidth="1"/>
    <col min="7724" max="7724" width="8.6640625" style="45" customWidth="1"/>
    <col min="7725" max="7725" width="7.83203125" style="45" customWidth="1"/>
    <col min="7726" max="7726" width="8.5" style="45" customWidth="1"/>
    <col min="7727" max="7727" width="7.83203125" style="45" customWidth="1"/>
    <col min="7728" max="7728" width="9" style="45" customWidth="1"/>
    <col min="7729" max="7729" width="7.83203125" style="45" customWidth="1"/>
    <col min="7730" max="7730" width="8.5" style="45" customWidth="1"/>
    <col min="7731" max="7733" width="7.83203125" style="45" customWidth="1"/>
    <col min="7734" max="7734" width="10.1640625" style="45" customWidth="1"/>
    <col min="7735" max="7739" width="9.33203125" style="45"/>
    <col min="7740" max="7741" width="10.6640625" style="45" customWidth="1"/>
    <col min="7742" max="7742" width="11.6640625" style="45" customWidth="1"/>
    <col min="7743" max="7743" width="27.83203125" style="45" customWidth="1"/>
    <col min="7744" max="7744" width="11.1640625" style="45" customWidth="1"/>
    <col min="7745" max="7745" width="20.33203125" style="45" customWidth="1"/>
    <col min="7746" max="7748" width="9.33203125" style="45"/>
    <col min="7749" max="7749" width="28.33203125" style="45" customWidth="1"/>
    <col min="7750" max="7750" width="12" style="45" customWidth="1"/>
    <col min="7751" max="7751" width="9.33203125" style="45"/>
    <col min="7752" max="7752" width="20.1640625" style="45" customWidth="1"/>
    <col min="7753" max="7753" width="20.83203125" style="45" customWidth="1"/>
    <col min="7754" max="7754" width="9.33203125" style="45"/>
    <col min="7755" max="7755" width="35.1640625" style="45" customWidth="1"/>
    <col min="7756" max="7756" width="14.1640625" style="45" customWidth="1"/>
    <col min="7757" max="7757" width="42.33203125" style="45" customWidth="1"/>
    <col min="7758" max="7867" width="9.33203125" style="45"/>
    <col min="7868" max="7868" width="14.33203125" style="45" customWidth="1"/>
    <col min="7869" max="7870" width="0" style="45" hidden="1" customWidth="1"/>
    <col min="7871" max="7871" width="8.1640625" style="45" customWidth="1"/>
    <col min="7872" max="7872" width="8.83203125" style="45" customWidth="1"/>
    <col min="7873" max="7874" width="0" style="45" hidden="1" customWidth="1"/>
    <col min="7875" max="7875" width="6" style="45" customWidth="1"/>
    <col min="7876" max="7876" width="0" style="45" hidden="1" customWidth="1"/>
    <col min="7877" max="7877" width="15.33203125" style="45" customWidth="1"/>
    <col min="7878" max="7878" width="20.1640625" style="45" customWidth="1"/>
    <col min="7879" max="7879" width="18" style="45" customWidth="1"/>
    <col min="7880" max="7880" width="16.83203125" style="45" customWidth="1"/>
    <col min="7881" max="7881" width="22.1640625" style="45" customWidth="1"/>
    <col min="7882" max="7882" width="14.5" style="45" customWidth="1"/>
    <col min="7883" max="7883" width="34.33203125" style="45" customWidth="1"/>
    <col min="7884" max="7884" width="32" style="45" customWidth="1"/>
    <col min="7885" max="7885" width="35.83203125" style="45" customWidth="1"/>
    <col min="7886" max="7886" width="14.1640625" style="45" customWidth="1"/>
    <col min="7887" max="7887" width="12.5" style="45" customWidth="1"/>
    <col min="7888" max="7888" width="12" style="45" customWidth="1"/>
    <col min="7889" max="7889" width="9.5" style="45" customWidth="1"/>
    <col min="7890" max="7890" width="10.5" style="45" customWidth="1"/>
    <col min="7891" max="7891" width="7.83203125" style="45" customWidth="1"/>
    <col min="7892" max="7892" width="12" style="45" customWidth="1"/>
    <col min="7893" max="7913" width="7.83203125" style="45" customWidth="1"/>
    <col min="7914" max="7914" width="10.5" style="45" customWidth="1"/>
    <col min="7915" max="7929" width="7.83203125" style="45" customWidth="1"/>
    <col min="7930" max="7930" width="11.6640625" style="45" customWidth="1"/>
    <col min="7931" max="7931" width="6" style="45" customWidth="1"/>
    <col min="7932" max="7932" width="11.33203125" style="45" customWidth="1"/>
    <col min="7933" max="7933" width="6.1640625" style="45" customWidth="1"/>
    <col min="7934" max="7934" width="12.33203125" style="45" customWidth="1"/>
    <col min="7935" max="7935" width="6.5" style="45" customWidth="1"/>
    <col min="7936" max="7936" width="10.83203125" style="45" customWidth="1"/>
    <col min="7937" max="7937" width="6" style="45" customWidth="1"/>
    <col min="7938" max="7938" width="9" style="45" customWidth="1"/>
    <col min="7939" max="7939" width="6.1640625" style="45" customWidth="1"/>
    <col min="7940" max="7940" width="7.83203125" style="45" customWidth="1"/>
    <col min="7941" max="7941" width="7.1640625" style="45" customWidth="1"/>
    <col min="7942" max="7942" width="7.83203125" style="45" customWidth="1"/>
    <col min="7943" max="7943" width="6.5" style="45" customWidth="1"/>
    <col min="7944" max="7944" width="7.83203125" style="45" customWidth="1"/>
    <col min="7945" max="7945" width="6.1640625" style="45" customWidth="1"/>
    <col min="7946" max="7947" width="7.83203125" style="45" customWidth="1"/>
    <col min="7948" max="7948" width="8" style="45" customWidth="1"/>
    <col min="7949" max="7949" width="7.1640625" style="45" customWidth="1"/>
    <col min="7950" max="7950" width="10.83203125" style="45" customWidth="1"/>
    <col min="7951" max="7951" width="9.33203125" style="45" customWidth="1"/>
    <col min="7952" max="7952" width="9.83203125" style="45" customWidth="1"/>
    <col min="7953" max="7953" width="9.1640625" style="45" customWidth="1"/>
    <col min="7954" max="7955" width="10.1640625" style="45" customWidth="1"/>
    <col min="7956" max="7956" width="7.83203125" style="45" customWidth="1"/>
    <col min="7957" max="7957" width="9.33203125" style="45" customWidth="1"/>
    <col min="7958" max="7958" width="14.5" style="45" customWidth="1"/>
    <col min="7959" max="7959" width="71.1640625" style="45" customWidth="1"/>
    <col min="7960" max="7960" width="35.6640625" style="45" customWidth="1"/>
    <col min="7961" max="7961" width="14.5" style="45" customWidth="1"/>
    <col min="7962" max="7962" width="7.1640625" style="45" customWidth="1"/>
    <col min="7963" max="7963" width="6.6640625" style="45" customWidth="1"/>
    <col min="7964" max="7964" width="50.5" style="45" customWidth="1"/>
    <col min="7965" max="7967" width="0" style="45" hidden="1" customWidth="1"/>
    <col min="7968" max="7968" width="26.1640625" style="45" customWidth="1"/>
    <col min="7969" max="7969" width="15" style="45" customWidth="1"/>
    <col min="7970" max="7970" width="14.5" style="45" bestFit="1" customWidth="1"/>
    <col min="7971" max="7971" width="7.83203125" style="45" customWidth="1"/>
    <col min="7972" max="7972" width="14.33203125" style="45" customWidth="1"/>
    <col min="7973" max="7973" width="7.83203125" style="45" customWidth="1"/>
    <col min="7974" max="7974" width="10.33203125" style="45" customWidth="1"/>
    <col min="7975" max="7975" width="7.83203125" style="45" customWidth="1"/>
    <col min="7976" max="7976" width="8.6640625" style="45" customWidth="1"/>
    <col min="7977" max="7977" width="7.83203125" style="45" customWidth="1"/>
    <col min="7978" max="7978" width="8.6640625" style="45" customWidth="1"/>
    <col min="7979" max="7979" width="7.83203125" style="45" customWidth="1"/>
    <col min="7980" max="7980" width="8.6640625" style="45" customWidth="1"/>
    <col min="7981" max="7981" width="7.83203125" style="45" customWidth="1"/>
    <col min="7982" max="7982" width="8.5" style="45" customWidth="1"/>
    <col min="7983" max="7983" width="7.83203125" style="45" customWidth="1"/>
    <col min="7984" max="7984" width="9" style="45" customWidth="1"/>
    <col min="7985" max="7985" width="7.83203125" style="45" customWidth="1"/>
    <col min="7986" max="7986" width="8.5" style="45" customWidth="1"/>
    <col min="7987" max="7989" width="7.83203125" style="45" customWidth="1"/>
    <col min="7990" max="7990" width="10.1640625" style="45" customWidth="1"/>
    <col min="7991" max="7995" width="9.33203125" style="45"/>
    <col min="7996" max="7997" width="10.6640625" style="45" customWidth="1"/>
    <col min="7998" max="7998" width="11.6640625" style="45" customWidth="1"/>
    <col min="7999" max="7999" width="27.83203125" style="45" customWidth="1"/>
    <col min="8000" max="8000" width="11.1640625" style="45" customWidth="1"/>
    <col min="8001" max="8001" width="20.33203125" style="45" customWidth="1"/>
    <col min="8002" max="8004" width="9.33203125" style="45"/>
    <col min="8005" max="8005" width="28.33203125" style="45" customWidth="1"/>
    <col min="8006" max="8006" width="12" style="45" customWidth="1"/>
    <col min="8007" max="8007" width="9.33203125" style="45"/>
    <col min="8008" max="8008" width="20.1640625" style="45" customWidth="1"/>
    <col min="8009" max="8009" width="20.83203125" style="45" customWidth="1"/>
    <col min="8010" max="8010" width="9.33203125" style="45"/>
    <col min="8011" max="8011" width="35.1640625" style="45" customWidth="1"/>
    <col min="8012" max="8012" width="14.1640625" style="45" customWidth="1"/>
    <col min="8013" max="8013" width="42.33203125" style="45" customWidth="1"/>
    <col min="8014" max="8123" width="9.33203125" style="45"/>
    <col min="8124" max="8124" width="14.33203125" style="45" customWidth="1"/>
    <col min="8125" max="8126" width="0" style="45" hidden="1" customWidth="1"/>
    <col min="8127" max="8127" width="8.1640625" style="45" customWidth="1"/>
    <col min="8128" max="8128" width="8.83203125" style="45" customWidth="1"/>
    <col min="8129" max="8130" width="0" style="45" hidden="1" customWidth="1"/>
    <col min="8131" max="8131" width="6" style="45" customWidth="1"/>
    <col min="8132" max="8132" width="0" style="45" hidden="1" customWidth="1"/>
    <col min="8133" max="8133" width="15.33203125" style="45" customWidth="1"/>
    <col min="8134" max="8134" width="20.1640625" style="45" customWidth="1"/>
    <col min="8135" max="8135" width="18" style="45" customWidth="1"/>
    <col min="8136" max="8136" width="16.83203125" style="45" customWidth="1"/>
    <col min="8137" max="8137" width="22.1640625" style="45" customWidth="1"/>
    <col min="8138" max="8138" width="14.5" style="45" customWidth="1"/>
    <col min="8139" max="8139" width="34.33203125" style="45" customWidth="1"/>
    <col min="8140" max="8140" width="32" style="45" customWidth="1"/>
    <col min="8141" max="8141" width="35.83203125" style="45" customWidth="1"/>
    <col min="8142" max="8142" width="14.1640625" style="45" customWidth="1"/>
    <col min="8143" max="8143" width="12.5" style="45" customWidth="1"/>
    <col min="8144" max="8144" width="12" style="45" customWidth="1"/>
    <col min="8145" max="8145" width="9.5" style="45" customWidth="1"/>
    <col min="8146" max="8146" width="10.5" style="45" customWidth="1"/>
    <col min="8147" max="8147" width="7.83203125" style="45" customWidth="1"/>
    <col min="8148" max="8148" width="12" style="45" customWidth="1"/>
    <col min="8149" max="8169" width="7.83203125" style="45" customWidth="1"/>
    <col min="8170" max="8170" width="10.5" style="45" customWidth="1"/>
    <col min="8171" max="8185" width="7.83203125" style="45" customWidth="1"/>
    <col min="8186" max="8186" width="11.6640625" style="45" customWidth="1"/>
    <col min="8187" max="8187" width="6" style="45" customWidth="1"/>
    <col min="8188" max="8188" width="11.33203125" style="45" customWidth="1"/>
    <col min="8189" max="8189" width="6.1640625" style="45" customWidth="1"/>
    <col min="8190" max="8190" width="12.33203125" style="45" customWidth="1"/>
    <col min="8191" max="8191" width="6.5" style="45" customWidth="1"/>
    <col min="8192" max="8192" width="10.83203125" style="45" customWidth="1"/>
    <col min="8193" max="8193" width="6" style="45" customWidth="1"/>
    <col min="8194" max="8194" width="9" style="45" customWidth="1"/>
    <col min="8195" max="8195" width="6.1640625" style="45" customWidth="1"/>
    <col min="8196" max="8196" width="7.83203125" style="45" customWidth="1"/>
    <col min="8197" max="8197" width="7.1640625" style="45" customWidth="1"/>
    <col min="8198" max="8198" width="7.83203125" style="45" customWidth="1"/>
    <col min="8199" max="8199" width="6.5" style="45" customWidth="1"/>
    <col min="8200" max="8200" width="7.83203125" style="45" customWidth="1"/>
    <col min="8201" max="8201" width="6.1640625" style="45" customWidth="1"/>
    <col min="8202" max="8203" width="7.83203125" style="45" customWidth="1"/>
    <col min="8204" max="8204" width="8" style="45" customWidth="1"/>
    <col min="8205" max="8205" width="7.1640625" style="45" customWidth="1"/>
    <col min="8206" max="8206" width="10.83203125" style="45" customWidth="1"/>
    <col min="8207" max="8207" width="9.33203125" style="45" customWidth="1"/>
    <col min="8208" max="8208" width="9.83203125" style="45" customWidth="1"/>
    <col min="8209" max="8209" width="9.1640625" style="45" customWidth="1"/>
    <col min="8210" max="8211" width="10.1640625" style="45" customWidth="1"/>
    <col min="8212" max="8212" width="7.83203125" style="45" customWidth="1"/>
    <col min="8213" max="8213" width="9.33203125" style="45" customWidth="1"/>
    <col min="8214" max="8214" width="14.5" style="45" customWidth="1"/>
    <col min="8215" max="8215" width="71.1640625" style="45" customWidth="1"/>
    <col min="8216" max="8216" width="35.6640625" style="45" customWidth="1"/>
    <col min="8217" max="8217" width="14.5" style="45" customWidth="1"/>
    <col min="8218" max="8218" width="7.1640625" style="45" customWidth="1"/>
    <col min="8219" max="8219" width="6.6640625" style="45" customWidth="1"/>
    <col min="8220" max="8220" width="50.5" style="45" customWidth="1"/>
    <col min="8221" max="8223" width="0" style="45" hidden="1" customWidth="1"/>
    <col min="8224" max="8224" width="26.1640625" style="45" customWidth="1"/>
    <col min="8225" max="8225" width="15" style="45" customWidth="1"/>
    <col min="8226" max="8226" width="14.5" style="45" bestFit="1" customWidth="1"/>
    <col min="8227" max="8227" width="7.83203125" style="45" customWidth="1"/>
    <col min="8228" max="8228" width="14.33203125" style="45" customWidth="1"/>
    <col min="8229" max="8229" width="7.83203125" style="45" customWidth="1"/>
    <col min="8230" max="8230" width="10.33203125" style="45" customWidth="1"/>
    <col min="8231" max="8231" width="7.83203125" style="45" customWidth="1"/>
    <col min="8232" max="8232" width="8.6640625" style="45" customWidth="1"/>
    <col min="8233" max="8233" width="7.83203125" style="45" customWidth="1"/>
    <col min="8234" max="8234" width="8.6640625" style="45" customWidth="1"/>
    <col min="8235" max="8235" width="7.83203125" style="45" customWidth="1"/>
    <col min="8236" max="8236" width="8.6640625" style="45" customWidth="1"/>
    <col min="8237" max="8237" width="7.83203125" style="45" customWidth="1"/>
    <col min="8238" max="8238" width="8.5" style="45" customWidth="1"/>
    <col min="8239" max="8239" width="7.83203125" style="45" customWidth="1"/>
    <col min="8240" max="8240" width="9" style="45" customWidth="1"/>
    <col min="8241" max="8241" width="7.83203125" style="45" customWidth="1"/>
    <col min="8242" max="8242" width="8.5" style="45" customWidth="1"/>
    <col min="8243" max="8245" width="7.83203125" style="45" customWidth="1"/>
    <col min="8246" max="8246" width="10.1640625" style="45" customWidth="1"/>
    <col min="8247" max="8251" width="9.33203125" style="45"/>
    <col min="8252" max="8253" width="10.6640625" style="45" customWidth="1"/>
    <col min="8254" max="8254" width="11.6640625" style="45" customWidth="1"/>
    <col min="8255" max="8255" width="27.83203125" style="45" customWidth="1"/>
    <col min="8256" max="8256" width="11.1640625" style="45" customWidth="1"/>
    <col min="8257" max="8257" width="20.33203125" style="45" customWidth="1"/>
    <col min="8258" max="8260" width="9.33203125" style="45"/>
    <col min="8261" max="8261" width="28.33203125" style="45" customWidth="1"/>
    <col min="8262" max="8262" width="12" style="45" customWidth="1"/>
    <col min="8263" max="8263" width="9.33203125" style="45"/>
    <col min="8264" max="8264" width="20.1640625" style="45" customWidth="1"/>
    <col min="8265" max="8265" width="20.83203125" style="45" customWidth="1"/>
    <col min="8266" max="8266" width="9.33203125" style="45"/>
    <col min="8267" max="8267" width="35.1640625" style="45" customWidth="1"/>
    <col min="8268" max="8268" width="14.1640625" style="45" customWidth="1"/>
    <col min="8269" max="8269" width="42.33203125" style="45" customWidth="1"/>
    <col min="8270" max="8379" width="9.33203125" style="45"/>
    <col min="8380" max="8380" width="14.33203125" style="45" customWidth="1"/>
    <col min="8381" max="8382" width="0" style="45" hidden="1" customWidth="1"/>
    <col min="8383" max="8383" width="8.1640625" style="45" customWidth="1"/>
    <col min="8384" max="8384" width="8.83203125" style="45" customWidth="1"/>
    <col min="8385" max="8386" width="0" style="45" hidden="1" customWidth="1"/>
    <col min="8387" max="8387" width="6" style="45" customWidth="1"/>
    <col min="8388" max="8388" width="0" style="45" hidden="1" customWidth="1"/>
    <col min="8389" max="8389" width="15.33203125" style="45" customWidth="1"/>
    <col min="8390" max="8390" width="20.1640625" style="45" customWidth="1"/>
    <col min="8391" max="8391" width="18" style="45" customWidth="1"/>
    <col min="8392" max="8392" width="16.83203125" style="45" customWidth="1"/>
    <col min="8393" max="8393" width="22.1640625" style="45" customWidth="1"/>
    <col min="8394" max="8394" width="14.5" style="45" customWidth="1"/>
    <col min="8395" max="8395" width="34.33203125" style="45" customWidth="1"/>
    <col min="8396" max="8396" width="32" style="45" customWidth="1"/>
    <col min="8397" max="8397" width="35.83203125" style="45" customWidth="1"/>
    <col min="8398" max="8398" width="14.1640625" style="45" customWidth="1"/>
    <col min="8399" max="8399" width="12.5" style="45" customWidth="1"/>
    <col min="8400" max="8400" width="12" style="45" customWidth="1"/>
    <col min="8401" max="8401" width="9.5" style="45" customWidth="1"/>
    <col min="8402" max="8402" width="10.5" style="45" customWidth="1"/>
    <col min="8403" max="8403" width="7.83203125" style="45" customWidth="1"/>
    <col min="8404" max="8404" width="12" style="45" customWidth="1"/>
    <col min="8405" max="8425" width="7.83203125" style="45" customWidth="1"/>
    <col min="8426" max="8426" width="10.5" style="45" customWidth="1"/>
    <col min="8427" max="8441" width="7.83203125" style="45" customWidth="1"/>
    <col min="8442" max="8442" width="11.6640625" style="45" customWidth="1"/>
    <col min="8443" max="8443" width="6" style="45" customWidth="1"/>
    <col min="8444" max="8444" width="11.33203125" style="45" customWidth="1"/>
    <col min="8445" max="8445" width="6.1640625" style="45" customWidth="1"/>
    <col min="8446" max="8446" width="12.33203125" style="45" customWidth="1"/>
    <col min="8447" max="8447" width="6.5" style="45" customWidth="1"/>
    <col min="8448" max="8448" width="10.83203125" style="45" customWidth="1"/>
    <col min="8449" max="8449" width="6" style="45" customWidth="1"/>
    <col min="8450" max="8450" width="9" style="45" customWidth="1"/>
    <col min="8451" max="8451" width="6.1640625" style="45" customWidth="1"/>
    <col min="8452" max="8452" width="7.83203125" style="45" customWidth="1"/>
    <col min="8453" max="8453" width="7.1640625" style="45" customWidth="1"/>
    <col min="8454" max="8454" width="7.83203125" style="45" customWidth="1"/>
    <col min="8455" max="8455" width="6.5" style="45" customWidth="1"/>
    <col min="8456" max="8456" width="7.83203125" style="45" customWidth="1"/>
    <col min="8457" max="8457" width="6.1640625" style="45" customWidth="1"/>
    <col min="8458" max="8459" width="7.83203125" style="45" customWidth="1"/>
    <col min="8460" max="8460" width="8" style="45" customWidth="1"/>
    <col min="8461" max="8461" width="7.1640625" style="45" customWidth="1"/>
    <col min="8462" max="8462" width="10.83203125" style="45" customWidth="1"/>
    <col min="8463" max="8463" width="9.33203125" style="45" customWidth="1"/>
    <col min="8464" max="8464" width="9.83203125" style="45" customWidth="1"/>
    <col min="8465" max="8465" width="9.1640625" style="45" customWidth="1"/>
    <col min="8466" max="8467" width="10.1640625" style="45" customWidth="1"/>
    <col min="8468" max="8468" width="7.83203125" style="45" customWidth="1"/>
    <col min="8469" max="8469" width="9.33203125" style="45" customWidth="1"/>
    <col min="8470" max="8470" width="14.5" style="45" customWidth="1"/>
    <col min="8471" max="8471" width="71.1640625" style="45" customWidth="1"/>
    <col min="8472" max="8472" width="35.6640625" style="45" customWidth="1"/>
    <col min="8473" max="8473" width="14.5" style="45" customWidth="1"/>
    <col min="8474" max="8474" width="7.1640625" style="45" customWidth="1"/>
    <col min="8475" max="8475" width="6.6640625" style="45" customWidth="1"/>
    <col min="8476" max="8476" width="50.5" style="45" customWidth="1"/>
    <col min="8477" max="8479" width="0" style="45" hidden="1" customWidth="1"/>
    <col min="8480" max="8480" width="26.1640625" style="45" customWidth="1"/>
    <col min="8481" max="8481" width="15" style="45" customWidth="1"/>
    <col min="8482" max="8482" width="14.5" style="45" bestFit="1" customWidth="1"/>
    <col min="8483" max="8483" width="7.83203125" style="45" customWidth="1"/>
    <col min="8484" max="8484" width="14.33203125" style="45" customWidth="1"/>
    <col min="8485" max="8485" width="7.83203125" style="45" customWidth="1"/>
    <col min="8486" max="8486" width="10.33203125" style="45" customWidth="1"/>
    <col min="8487" max="8487" width="7.83203125" style="45" customWidth="1"/>
    <col min="8488" max="8488" width="8.6640625" style="45" customWidth="1"/>
    <col min="8489" max="8489" width="7.83203125" style="45" customWidth="1"/>
    <col min="8490" max="8490" width="8.6640625" style="45" customWidth="1"/>
    <col min="8491" max="8491" width="7.83203125" style="45" customWidth="1"/>
    <col min="8492" max="8492" width="8.6640625" style="45" customWidth="1"/>
    <col min="8493" max="8493" width="7.83203125" style="45" customWidth="1"/>
    <col min="8494" max="8494" width="8.5" style="45" customWidth="1"/>
    <col min="8495" max="8495" width="7.83203125" style="45" customWidth="1"/>
    <col min="8496" max="8496" width="9" style="45" customWidth="1"/>
    <col min="8497" max="8497" width="7.83203125" style="45" customWidth="1"/>
    <col min="8498" max="8498" width="8.5" style="45" customWidth="1"/>
    <col min="8499" max="8501" width="7.83203125" style="45" customWidth="1"/>
    <col min="8502" max="8502" width="10.1640625" style="45" customWidth="1"/>
    <col min="8503" max="8507" width="9.33203125" style="45"/>
    <col min="8508" max="8509" width="10.6640625" style="45" customWidth="1"/>
    <col min="8510" max="8510" width="11.6640625" style="45" customWidth="1"/>
    <col min="8511" max="8511" width="27.83203125" style="45" customWidth="1"/>
    <col min="8512" max="8512" width="11.1640625" style="45" customWidth="1"/>
    <col min="8513" max="8513" width="20.33203125" style="45" customWidth="1"/>
    <col min="8514" max="8516" width="9.33203125" style="45"/>
    <col min="8517" max="8517" width="28.33203125" style="45" customWidth="1"/>
    <col min="8518" max="8518" width="12" style="45" customWidth="1"/>
    <col min="8519" max="8519" width="9.33203125" style="45"/>
    <col min="8520" max="8520" width="20.1640625" style="45" customWidth="1"/>
    <col min="8521" max="8521" width="20.83203125" style="45" customWidth="1"/>
    <col min="8522" max="8522" width="9.33203125" style="45"/>
    <col min="8523" max="8523" width="35.1640625" style="45" customWidth="1"/>
    <col min="8524" max="8524" width="14.1640625" style="45" customWidth="1"/>
    <col min="8525" max="8525" width="42.33203125" style="45" customWidth="1"/>
    <col min="8526" max="8635" width="9.33203125" style="45"/>
    <col min="8636" max="8636" width="14.33203125" style="45" customWidth="1"/>
    <col min="8637" max="8638" width="0" style="45" hidden="1" customWidth="1"/>
    <col min="8639" max="8639" width="8.1640625" style="45" customWidth="1"/>
    <col min="8640" max="8640" width="8.83203125" style="45" customWidth="1"/>
    <col min="8641" max="8642" width="0" style="45" hidden="1" customWidth="1"/>
    <col min="8643" max="8643" width="6" style="45" customWidth="1"/>
    <col min="8644" max="8644" width="0" style="45" hidden="1" customWidth="1"/>
    <col min="8645" max="8645" width="15.33203125" style="45" customWidth="1"/>
    <col min="8646" max="8646" width="20.1640625" style="45" customWidth="1"/>
    <col min="8647" max="8647" width="18" style="45" customWidth="1"/>
    <col min="8648" max="8648" width="16.83203125" style="45" customWidth="1"/>
    <col min="8649" max="8649" width="22.1640625" style="45" customWidth="1"/>
    <col min="8650" max="8650" width="14.5" style="45" customWidth="1"/>
    <col min="8651" max="8651" width="34.33203125" style="45" customWidth="1"/>
    <col min="8652" max="8652" width="32" style="45" customWidth="1"/>
    <col min="8653" max="8653" width="35.83203125" style="45" customWidth="1"/>
    <col min="8654" max="8654" width="14.1640625" style="45" customWidth="1"/>
    <col min="8655" max="8655" width="12.5" style="45" customWidth="1"/>
    <col min="8656" max="8656" width="12" style="45" customWidth="1"/>
    <col min="8657" max="8657" width="9.5" style="45" customWidth="1"/>
    <col min="8658" max="8658" width="10.5" style="45" customWidth="1"/>
    <col min="8659" max="8659" width="7.83203125" style="45" customWidth="1"/>
    <col min="8660" max="8660" width="12" style="45" customWidth="1"/>
    <col min="8661" max="8681" width="7.83203125" style="45" customWidth="1"/>
    <col min="8682" max="8682" width="10.5" style="45" customWidth="1"/>
    <col min="8683" max="8697" width="7.83203125" style="45" customWidth="1"/>
    <col min="8698" max="8698" width="11.6640625" style="45" customWidth="1"/>
    <col min="8699" max="8699" width="6" style="45" customWidth="1"/>
    <col min="8700" max="8700" width="11.33203125" style="45" customWidth="1"/>
    <col min="8701" max="8701" width="6.1640625" style="45" customWidth="1"/>
    <col min="8702" max="8702" width="12.33203125" style="45" customWidth="1"/>
    <col min="8703" max="8703" width="6.5" style="45" customWidth="1"/>
    <col min="8704" max="8704" width="10.83203125" style="45" customWidth="1"/>
    <col min="8705" max="8705" width="6" style="45" customWidth="1"/>
    <col min="8706" max="8706" width="9" style="45" customWidth="1"/>
    <col min="8707" max="8707" width="6.1640625" style="45" customWidth="1"/>
    <col min="8708" max="8708" width="7.83203125" style="45" customWidth="1"/>
    <col min="8709" max="8709" width="7.1640625" style="45" customWidth="1"/>
    <col min="8710" max="8710" width="7.83203125" style="45" customWidth="1"/>
    <col min="8711" max="8711" width="6.5" style="45" customWidth="1"/>
    <col min="8712" max="8712" width="7.83203125" style="45" customWidth="1"/>
    <col min="8713" max="8713" width="6.1640625" style="45" customWidth="1"/>
    <col min="8714" max="8715" width="7.83203125" style="45" customWidth="1"/>
    <col min="8716" max="8716" width="8" style="45" customWidth="1"/>
    <col min="8717" max="8717" width="7.1640625" style="45" customWidth="1"/>
    <col min="8718" max="8718" width="10.83203125" style="45" customWidth="1"/>
    <col min="8719" max="8719" width="9.33203125" style="45" customWidth="1"/>
    <col min="8720" max="8720" width="9.83203125" style="45" customWidth="1"/>
    <col min="8721" max="8721" width="9.1640625" style="45" customWidth="1"/>
    <col min="8722" max="8723" width="10.1640625" style="45" customWidth="1"/>
    <col min="8724" max="8724" width="7.83203125" style="45" customWidth="1"/>
    <col min="8725" max="8725" width="9.33203125" style="45" customWidth="1"/>
    <col min="8726" max="8726" width="14.5" style="45" customWidth="1"/>
    <col min="8727" max="8727" width="71.1640625" style="45" customWidth="1"/>
    <col min="8728" max="8728" width="35.6640625" style="45" customWidth="1"/>
    <col min="8729" max="8729" width="14.5" style="45" customWidth="1"/>
    <col min="8730" max="8730" width="7.1640625" style="45" customWidth="1"/>
    <col min="8731" max="8731" width="6.6640625" style="45" customWidth="1"/>
    <col min="8732" max="8732" width="50.5" style="45" customWidth="1"/>
    <col min="8733" max="8735" width="0" style="45" hidden="1" customWidth="1"/>
    <col min="8736" max="8736" width="26.1640625" style="45" customWidth="1"/>
    <col min="8737" max="8737" width="15" style="45" customWidth="1"/>
    <col min="8738" max="8738" width="14.5" style="45" bestFit="1" customWidth="1"/>
    <col min="8739" max="8739" width="7.83203125" style="45" customWidth="1"/>
    <col min="8740" max="8740" width="14.33203125" style="45" customWidth="1"/>
    <col min="8741" max="8741" width="7.83203125" style="45" customWidth="1"/>
    <col min="8742" max="8742" width="10.33203125" style="45" customWidth="1"/>
    <col min="8743" max="8743" width="7.83203125" style="45" customWidth="1"/>
    <col min="8744" max="8744" width="8.6640625" style="45" customWidth="1"/>
    <col min="8745" max="8745" width="7.83203125" style="45" customWidth="1"/>
    <col min="8746" max="8746" width="8.6640625" style="45" customWidth="1"/>
    <col min="8747" max="8747" width="7.83203125" style="45" customWidth="1"/>
    <col min="8748" max="8748" width="8.6640625" style="45" customWidth="1"/>
    <col min="8749" max="8749" width="7.83203125" style="45" customWidth="1"/>
    <col min="8750" max="8750" width="8.5" style="45" customWidth="1"/>
    <col min="8751" max="8751" width="7.83203125" style="45" customWidth="1"/>
    <col min="8752" max="8752" width="9" style="45" customWidth="1"/>
    <col min="8753" max="8753" width="7.83203125" style="45" customWidth="1"/>
    <col min="8754" max="8754" width="8.5" style="45" customWidth="1"/>
    <col min="8755" max="8757" width="7.83203125" style="45" customWidth="1"/>
    <col min="8758" max="8758" width="10.1640625" style="45" customWidth="1"/>
    <col min="8759" max="8763" width="9.33203125" style="45"/>
    <col min="8764" max="8765" width="10.6640625" style="45" customWidth="1"/>
    <col min="8766" max="8766" width="11.6640625" style="45" customWidth="1"/>
    <col min="8767" max="8767" width="27.83203125" style="45" customWidth="1"/>
    <col min="8768" max="8768" width="11.1640625" style="45" customWidth="1"/>
    <col min="8769" max="8769" width="20.33203125" style="45" customWidth="1"/>
    <col min="8770" max="8772" width="9.33203125" style="45"/>
    <col min="8773" max="8773" width="28.33203125" style="45" customWidth="1"/>
    <col min="8774" max="8774" width="12" style="45" customWidth="1"/>
    <col min="8775" max="8775" width="9.33203125" style="45"/>
    <col min="8776" max="8776" width="20.1640625" style="45" customWidth="1"/>
    <col min="8777" max="8777" width="20.83203125" style="45" customWidth="1"/>
    <col min="8778" max="8778" width="9.33203125" style="45"/>
    <col min="8779" max="8779" width="35.1640625" style="45" customWidth="1"/>
    <col min="8780" max="8780" width="14.1640625" style="45" customWidth="1"/>
    <col min="8781" max="8781" width="42.33203125" style="45" customWidth="1"/>
    <col min="8782" max="8891" width="9.33203125" style="45"/>
    <col min="8892" max="8892" width="14.33203125" style="45" customWidth="1"/>
    <col min="8893" max="8894" width="0" style="45" hidden="1" customWidth="1"/>
    <col min="8895" max="8895" width="8.1640625" style="45" customWidth="1"/>
    <col min="8896" max="8896" width="8.83203125" style="45" customWidth="1"/>
    <col min="8897" max="8898" width="0" style="45" hidden="1" customWidth="1"/>
    <col min="8899" max="8899" width="6" style="45" customWidth="1"/>
    <col min="8900" max="8900" width="0" style="45" hidden="1" customWidth="1"/>
    <col min="8901" max="8901" width="15.33203125" style="45" customWidth="1"/>
    <col min="8902" max="8902" width="20.1640625" style="45" customWidth="1"/>
    <col min="8903" max="8903" width="18" style="45" customWidth="1"/>
    <col min="8904" max="8904" width="16.83203125" style="45" customWidth="1"/>
    <col min="8905" max="8905" width="22.1640625" style="45" customWidth="1"/>
    <col min="8906" max="8906" width="14.5" style="45" customWidth="1"/>
    <col min="8907" max="8907" width="34.33203125" style="45" customWidth="1"/>
    <col min="8908" max="8908" width="32" style="45" customWidth="1"/>
    <col min="8909" max="8909" width="35.83203125" style="45" customWidth="1"/>
    <col min="8910" max="8910" width="14.1640625" style="45" customWidth="1"/>
    <col min="8911" max="8911" width="12.5" style="45" customWidth="1"/>
    <col min="8912" max="8912" width="12" style="45" customWidth="1"/>
    <col min="8913" max="8913" width="9.5" style="45" customWidth="1"/>
    <col min="8914" max="8914" width="10.5" style="45" customWidth="1"/>
    <col min="8915" max="8915" width="7.83203125" style="45" customWidth="1"/>
    <col min="8916" max="8916" width="12" style="45" customWidth="1"/>
    <col min="8917" max="8937" width="7.83203125" style="45" customWidth="1"/>
    <col min="8938" max="8938" width="10.5" style="45" customWidth="1"/>
    <col min="8939" max="8953" width="7.83203125" style="45" customWidth="1"/>
    <col min="8954" max="8954" width="11.6640625" style="45" customWidth="1"/>
    <col min="8955" max="8955" width="6" style="45" customWidth="1"/>
    <col min="8956" max="8956" width="11.33203125" style="45" customWidth="1"/>
    <col min="8957" max="8957" width="6.1640625" style="45" customWidth="1"/>
    <col min="8958" max="8958" width="12.33203125" style="45" customWidth="1"/>
    <col min="8959" max="8959" width="6.5" style="45" customWidth="1"/>
    <col min="8960" max="8960" width="10.83203125" style="45" customWidth="1"/>
    <col min="8961" max="8961" width="6" style="45" customWidth="1"/>
    <col min="8962" max="8962" width="9" style="45" customWidth="1"/>
    <col min="8963" max="8963" width="6.1640625" style="45" customWidth="1"/>
    <col min="8964" max="8964" width="7.83203125" style="45" customWidth="1"/>
    <col min="8965" max="8965" width="7.1640625" style="45" customWidth="1"/>
    <col min="8966" max="8966" width="7.83203125" style="45" customWidth="1"/>
    <col min="8967" max="8967" width="6.5" style="45" customWidth="1"/>
    <col min="8968" max="8968" width="7.83203125" style="45" customWidth="1"/>
    <col min="8969" max="8969" width="6.1640625" style="45" customWidth="1"/>
    <col min="8970" max="8971" width="7.83203125" style="45" customWidth="1"/>
    <col min="8972" max="8972" width="8" style="45" customWidth="1"/>
    <col min="8973" max="8973" width="7.1640625" style="45" customWidth="1"/>
    <col min="8974" max="8974" width="10.83203125" style="45" customWidth="1"/>
    <col min="8975" max="8975" width="9.33203125" style="45" customWidth="1"/>
    <col min="8976" max="8976" width="9.83203125" style="45" customWidth="1"/>
    <col min="8977" max="8977" width="9.1640625" style="45" customWidth="1"/>
    <col min="8978" max="8979" width="10.1640625" style="45" customWidth="1"/>
    <col min="8980" max="8980" width="7.83203125" style="45" customWidth="1"/>
    <col min="8981" max="8981" width="9.33203125" style="45" customWidth="1"/>
    <col min="8982" max="8982" width="14.5" style="45" customWidth="1"/>
    <col min="8983" max="8983" width="71.1640625" style="45" customWidth="1"/>
    <col min="8984" max="8984" width="35.6640625" style="45" customWidth="1"/>
    <col min="8985" max="8985" width="14.5" style="45" customWidth="1"/>
    <col min="8986" max="8986" width="7.1640625" style="45" customWidth="1"/>
    <col min="8987" max="8987" width="6.6640625" style="45" customWidth="1"/>
    <col min="8988" max="8988" width="50.5" style="45" customWidth="1"/>
    <col min="8989" max="8991" width="0" style="45" hidden="1" customWidth="1"/>
    <col min="8992" max="8992" width="26.1640625" style="45" customWidth="1"/>
    <col min="8993" max="8993" width="15" style="45" customWidth="1"/>
    <col min="8994" max="8994" width="14.5" style="45" bestFit="1" customWidth="1"/>
    <col min="8995" max="8995" width="7.83203125" style="45" customWidth="1"/>
    <col min="8996" max="8996" width="14.33203125" style="45" customWidth="1"/>
    <col min="8997" max="8997" width="7.83203125" style="45" customWidth="1"/>
    <col min="8998" max="8998" width="10.33203125" style="45" customWidth="1"/>
    <col min="8999" max="8999" width="7.83203125" style="45" customWidth="1"/>
    <col min="9000" max="9000" width="8.6640625" style="45" customWidth="1"/>
    <col min="9001" max="9001" width="7.83203125" style="45" customWidth="1"/>
    <col min="9002" max="9002" width="8.6640625" style="45" customWidth="1"/>
    <col min="9003" max="9003" width="7.83203125" style="45" customWidth="1"/>
    <col min="9004" max="9004" width="8.6640625" style="45" customWidth="1"/>
    <col min="9005" max="9005" width="7.83203125" style="45" customWidth="1"/>
    <col min="9006" max="9006" width="8.5" style="45" customWidth="1"/>
    <col min="9007" max="9007" width="7.83203125" style="45" customWidth="1"/>
    <col min="9008" max="9008" width="9" style="45" customWidth="1"/>
    <col min="9009" max="9009" width="7.83203125" style="45" customWidth="1"/>
    <col min="9010" max="9010" width="8.5" style="45" customWidth="1"/>
    <col min="9011" max="9013" width="7.83203125" style="45" customWidth="1"/>
    <col min="9014" max="9014" width="10.1640625" style="45" customWidth="1"/>
    <col min="9015" max="9019" width="9.33203125" style="45"/>
    <col min="9020" max="9021" width="10.6640625" style="45" customWidth="1"/>
    <col min="9022" max="9022" width="11.6640625" style="45" customWidth="1"/>
    <col min="9023" max="9023" width="27.83203125" style="45" customWidth="1"/>
    <col min="9024" max="9024" width="11.1640625" style="45" customWidth="1"/>
    <col min="9025" max="9025" width="20.33203125" style="45" customWidth="1"/>
    <col min="9026" max="9028" width="9.33203125" style="45"/>
    <col min="9029" max="9029" width="28.33203125" style="45" customWidth="1"/>
    <col min="9030" max="9030" width="12" style="45" customWidth="1"/>
    <col min="9031" max="9031" width="9.33203125" style="45"/>
    <col min="9032" max="9032" width="20.1640625" style="45" customWidth="1"/>
    <col min="9033" max="9033" width="20.83203125" style="45" customWidth="1"/>
    <col min="9034" max="9034" width="9.33203125" style="45"/>
    <col min="9035" max="9035" width="35.1640625" style="45" customWidth="1"/>
    <col min="9036" max="9036" width="14.1640625" style="45" customWidth="1"/>
    <col min="9037" max="9037" width="42.33203125" style="45" customWidth="1"/>
    <col min="9038" max="9147" width="9.33203125" style="45"/>
    <col min="9148" max="9148" width="14.33203125" style="45" customWidth="1"/>
    <col min="9149" max="9150" width="0" style="45" hidden="1" customWidth="1"/>
    <col min="9151" max="9151" width="8.1640625" style="45" customWidth="1"/>
    <col min="9152" max="9152" width="8.83203125" style="45" customWidth="1"/>
    <col min="9153" max="9154" width="0" style="45" hidden="1" customWidth="1"/>
    <col min="9155" max="9155" width="6" style="45" customWidth="1"/>
    <col min="9156" max="9156" width="0" style="45" hidden="1" customWidth="1"/>
    <col min="9157" max="9157" width="15.33203125" style="45" customWidth="1"/>
    <col min="9158" max="9158" width="20.1640625" style="45" customWidth="1"/>
    <col min="9159" max="9159" width="18" style="45" customWidth="1"/>
    <col min="9160" max="9160" width="16.83203125" style="45" customWidth="1"/>
    <col min="9161" max="9161" width="22.1640625" style="45" customWidth="1"/>
    <col min="9162" max="9162" width="14.5" style="45" customWidth="1"/>
    <col min="9163" max="9163" width="34.33203125" style="45" customWidth="1"/>
    <col min="9164" max="9164" width="32" style="45" customWidth="1"/>
    <col min="9165" max="9165" width="35.83203125" style="45" customWidth="1"/>
    <col min="9166" max="9166" width="14.1640625" style="45" customWidth="1"/>
    <col min="9167" max="9167" width="12.5" style="45" customWidth="1"/>
    <col min="9168" max="9168" width="12" style="45" customWidth="1"/>
    <col min="9169" max="9169" width="9.5" style="45" customWidth="1"/>
    <col min="9170" max="9170" width="10.5" style="45" customWidth="1"/>
    <col min="9171" max="9171" width="7.83203125" style="45" customWidth="1"/>
    <col min="9172" max="9172" width="12" style="45" customWidth="1"/>
    <col min="9173" max="9193" width="7.83203125" style="45" customWidth="1"/>
    <col min="9194" max="9194" width="10.5" style="45" customWidth="1"/>
    <col min="9195" max="9209" width="7.83203125" style="45" customWidth="1"/>
    <col min="9210" max="9210" width="11.6640625" style="45" customWidth="1"/>
    <col min="9211" max="9211" width="6" style="45" customWidth="1"/>
    <col min="9212" max="9212" width="11.33203125" style="45" customWidth="1"/>
    <col min="9213" max="9213" width="6.1640625" style="45" customWidth="1"/>
    <col min="9214" max="9214" width="12.33203125" style="45" customWidth="1"/>
    <col min="9215" max="9215" width="6.5" style="45" customWidth="1"/>
    <col min="9216" max="9216" width="10.83203125" style="45" customWidth="1"/>
    <col min="9217" max="9217" width="6" style="45" customWidth="1"/>
    <col min="9218" max="9218" width="9" style="45" customWidth="1"/>
    <col min="9219" max="9219" width="6.1640625" style="45" customWidth="1"/>
    <col min="9220" max="9220" width="7.83203125" style="45" customWidth="1"/>
    <col min="9221" max="9221" width="7.1640625" style="45" customWidth="1"/>
    <col min="9222" max="9222" width="7.83203125" style="45" customWidth="1"/>
    <col min="9223" max="9223" width="6.5" style="45" customWidth="1"/>
    <col min="9224" max="9224" width="7.83203125" style="45" customWidth="1"/>
    <col min="9225" max="9225" width="6.1640625" style="45" customWidth="1"/>
    <col min="9226" max="9227" width="7.83203125" style="45" customWidth="1"/>
    <col min="9228" max="9228" width="8" style="45" customWidth="1"/>
    <col min="9229" max="9229" width="7.1640625" style="45" customWidth="1"/>
    <col min="9230" max="9230" width="10.83203125" style="45" customWidth="1"/>
    <col min="9231" max="9231" width="9.33203125" style="45" customWidth="1"/>
    <col min="9232" max="9232" width="9.83203125" style="45" customWidth="1"/>
    <col min="9233" max="9233" width="9.1640625" style="45" customWidth="1"/>
    <col min="9234" max="9235" width="10.1640625" style="45" customWidth="1"/>
    <col min="9236" max="9236" width="7.83203125" style="45" customWidth="1"/>
    <col min="9237" max="9237" width="9.33203125" style="45" customWidth="1"/>
    <col min="9238" max="9238" width="14.5" style="45" customWidth="1"/>
    <col min="9239" max="9239" width="71.1640625" style="45" customWidth="1"/>
    <col min="9240" max="9240" width="35.6640625" style="45" customWidth="1"/>
    <col min="9241" max="9241" width="14.5" style="45" customWidth="1"/>
    <col min="9242" max="9242" width="7.1640625" style="45" customWidth="1"/>
    <col min="9243" max="9243" width="6.6640625" style="45" customWidth="1"/>
    <col min="9244" max="9244" width="50.5" style="45" customWidth="1"/>
    <col min="9245" max="9247" width="0" style="45" hidden="1" customWidth="1"/>
    <col min="9248" max="9248" width="26.1640625" style="45" customWidth="1"/>
    <col min="9249" max="9249" width="15" style="45" customWidth="1"/>
    <col min="9250" max="9250" width="14.5" style="45" bestFit="1" customWidth="1"/>
    <col min="9251" max="9251" width="7.83203125" style="45" customWidth="1"/>
    <col min="9252" max="9252" width="14.33203125" style="45" customWidth="1"/>
    <col min="9253" max="9253" width="7.83203125" style="45" customWidth="1"/>
    <col min="9254" max="9254" width="10.33203125" style="45" customWidth="1"/>
    <col min="9255" max="9255" width="7.83203125" style="45" customWidth="1"/>
    <col min="9256" max="9256" width="8.6640625" style="45" customWidth="1"/>
    <col min="9257" max="9257" width="7.83203125" style="45" customWidth="1"/>
    <col min="9258" max="9258" width="8.6640625" style="45" customWidth="1"/>
    <col min="9259" max="9259" width="7.83203125" style="45" customWidth="1"/>
    <col min="9260" max="9260" width="8.6640625" style="45" customWidth="1"/>
    <col min="9261" max="9261" width="7.83203125" style="45" customWidth="1"/>
    <col min="9262" max="9262" width="8.5" style="45" customWidth="1"/>
    <col min="9263" max="9263" width="7.83203125" style="45" customWidth="1"/>
    <col min="9264" max="9264" width="9" style="45" customWidth="1"/>
    <col min="9265" max="9265" width="7.83203125" style="45" customWidth="1"/>
    <col min="9266" max="9266" width="8.5" style="45" customWidth="1"/>
    <col min="9267" max="9269" width="7.83203125" style="45" customWidth="1"/>
    <col min="9270" max="9270" width="10.1640625" style="45" customWidth="1"/>
    <col min="9271" max="9275" width="9.33203125" style="45"/>
    <col min="9276" max="9277" width="10.6640625" style="45" customWidth="1"/>
    <col min="9278" max="9278" width="11.6640625" style="45" customWidth="1"/>
    <col min="9279" max="9279" width="27.83203125" style="45" customWidth="1"/>
    <col min="9280" max="9280" width="11.1640625" style="45" customWidth="1"/>
    <col min="9281" max="9281" width="20.33203125" style="45" customWidth="1"/>
    <col min="9282" max="9284" width="9.33203125" style="45"/>
    <col min="9285" max="9285" width="28.33203125" style="45" customWidth="1"/>
    <col min="9286" max="9286" width="12" style="45" customWidth="1"/>
    <col min="9287" max="9287" width="9.33203125" style="45"/>
    <col min="9288" max="9288" width="20.1640625" style="45" customWidth="1"/>
    <col min="9289" max="9289" width="20.83203125" style="45" customWidth="1"/>
    <col min="9290" max="9290" width="9.33203125" style="45"/>
    <col min="9291" max="9291" width="35.1640625" style="45" customWidth="1"/>
    <col min="9292" max="9292" width="14.1640625" style="45" customWidth="1"/>
    <col min="9293" max="9293" width="42.33203125" style="45" customWidth="1"/>
    <col min="9294" max="9403" width="9.33203125" style="45"/>
    <col min="9404" max="9404" width="14.33203125" style="45" customWidth="1"/>
    <col min="9405" max="9406" width="0" style="45" hidden="1" customWidth="1"/>
    <col min="9407" max="9407" width="8.1640625" style="45" customWidth="1"/>
    <col min="9408" max="9408" width="8.83203125" style="45" customWidth="1"/>
    <col min="9409" max="9410" width="0" style="45" hidden="1" customWidth="1"/>
    <col min="9411" max="9411" width="6" style="45" customWidth="1"/>
    <col min="9412" max="9412" width="0" style="45" hidden="1" customWidth="1"/>
    <col min="9413" max="9413" width="15.33203125" style="45" customWidth="1"/>
    <col min="9414" max="9414" width="20.1640625" style="45" customWidth="1"/>
    <col min="9415" max="9415" width="18" style="45" customWidth="1"/>
    <col min="9416" max="9416" width="16.83203125" style="45" customWidth="1"/>
    <col min="9417" max="9417" width="22.1640625" style="45" customWidth="1"/>
    <col min="9418" max="9418" width="14.5" style="45" customWidth="1"/>
    <col min="9419" max="9419" width="34.33203125" style="45" customWidth="1"/>
    <col min="9420" max="9420" width="32" style="45" customWidth="1"/>
    <col min="9421" max="9421" width="35.83203125" style="45" customWidth="1"/>
    <col min="9422" max="9422" width="14.1640625" style="45" customWidth="1"/>
    <col min="9423" max="9423" width="12.5" style="45" customWidth="1"/>
    <col min="9424" max="9424" width="12" style="45" customWidth="1"/>
    <col min="9425" max="9425" width="9.5" style="45" customWidth="1"/>
    <col min="9426" max="9426" width="10.5" style="45" customWidth="1"/>
    <col min="9427" max="9427" width="7.83203125" style="45" customWidth="1"/>
    <col min="9428" max="9428" width="12" style="45" customWidth="1"/>
    <col min="9429" max="9449" width="7.83203125" style="45" customWidth="1"/>
    <col min="9450" max="9450" width="10.5" style="45" customWidth="1"/>
    <col min="9451" max="9465" width="7.83203125" style="45" customWidth="1"/>
    <col min="9466" max="9466" width="11.6640625" style="45" customWidth="1"/>
    <col min="9467" max="9467" width="6" style="45" customWidth="1"/>
    <col min="9468" max="9468" width="11.33203125" style="45" customWidth="1"/>
    <col min="9469" max="9469" width="6.1640625" style="45" customWidth="1"/>
    <col min="9470" max="9470" width="12.33203125" style="45" customWidth="1"/>
    <col min="9471" max="9471" width="6.5" style="45" customWidth="1"/>
    <col min="9472" max="9472" width="10.83203125" style="45" customWidth="1"/>
    <col min="9473" max="9473" width="6" style="45" customWidth="1"/>
    <col min="9474" max="9474" width="9" style="45" customWidth="1"/>
    <col min="9475" max="9475" width="6.1640625" style="45" customWidth="1"/>
    <col min="9476" max="9476" width="7.83203125" style="45" customWidth="1"/>
    <col min="9477" max="9477" width="7.1640625" style="45" customWidth="1"/>
    <col min="9478" max="9478" width="7.83203125" style="45" customWidth="1"/>
    <col min="9479" max="9479" width="6.5" style="45" customWidth="1"/>
    <col min="9480" max="9480" width="7.83203125" style="45" customWidth="1"/>
    <col min="9481" max="9481" width="6.1640625" style="45" customWidth="1"/>
    <col min="9482" max="9483" width="7.83203125" style="45" customWidth="1"/>
    <col min="9484" max="9484" width="8" style="45" customWidth="1"/>
    <col min="9485" max="9485" width="7.1640625" style="45" customWidth="1"/>
    <col min="9486" max="9486" width="10.83203125" style="45" customWidth="1"/>
    <col min="9487" max="9487" width="9.33203125" style="45" customWidth="1"/>
    <col min="9488" max="9488" width="9.83203125" style="45" customWidth="1"/>
    <col min="9489" max="9489" width="9.1640625" style="45" customWidth="1"/>
    <col min="9490" max="9491" width="10.1640625" style="45" customWidth="1"/>
    <col min="9492" max="9492" width="7.83203125" style="45" customWidth="1"/>
    <col min="9493" max="9493" width="9.33203125" style="45" customWidth="1"/>
    <col min="9494" max="9494" width="14.5" style="45" customWidth="1"/>
    <col min="9495" max="9495" width="71.1640625" style="45" customWidth="1"/>
    <col min="9496" max="9496" width="35.6640625" style="45" customWidth="1"/>
    <col min="9497" max="9497" width="14.5" style="45" customWidth="1"/>
    <col min="9498" max="9498" width="7.1640625" style="45" customWidth="1"/>
    <col min="9499" max="9499" width="6.6640625" style="45" customWidth="1"/>
    <col min="9500" max="9500" width="50.5" style="45" customWidth="1"/>
    <col min="9501" max="9503" width="0" style="45" hidden="1" customWidth="1"/>
    <col min="9504" max="9504" width="26.1640625" style="45" customWidth="1"/>
    <col min="9505" max="9505" width="15" style="45" customWidth="1"/>
    <col min="9506" max="9506" width="14.5" style="45" bestFit="1" customWidth="1"/>
    <col min="9507" max="9507" width="7.83203125" style="45" customWidth="1"/>
    <col min="9508" max="9508" width="14.33203125" style="45" customWidth="1"/>
    <col min="9509" max="9509" width="7.83203125" style="45" customWidth="1"/>
    <col min="9510" max="9510" width="10.33203125" style="45" customWidth="1"/>
    <col min="9511" max="9511" width="7.83203125" style="45" customWidth="1"/>
    <col min="9512" max="9512" width="8.6640625" style="45" customWidth="1"/>
    <col min="9513" max="9513" width="7.83203125" style="45" customWidth="1"/>
    <col min="9514" max="9514" width="8.6640625" style="45" customWidth="1"/>
    <col min="9515" max="9515" width="7.83203125" style="45" customWidth="1"/>
    <col min="9516" max="9516" width="8.6640625" style="45" customWidth="1"/>
    <col min="9517" max="9517" width="7.83203125" style="45" customWidth="1"/>
    <col min="9518" max="9518" width="8.5" style="45" customWidth="1"/>
    <col min="9519" max="9519" width="7.83203125" style="45" customWidth="1"/>
    <col min="9520" max="9520" width="9" style="45" customWidth="1"/>
    <col min="9521" max="9521" width="7.83203125" style="45" customWidth="1"/>
    <col min="9522" max="9522" width="8.5" style="45" customWidth="1"/>
    <col min="9523" max="9525" width="7.83203125" style="45" customWidth="1"/>
    <col min="9526" max="9526" width="10.1640625" style="45" customWidth="1"/>
    <col min="9527" max="9531" width="9.33203125" style="45"/>
    <col min="9532" max="9533" width="10.6640625" style="45" customWidth="1"/>
    <col min="9534" max="9534" width="11.6640625" style="45" customWidth="1"/>
    <col min="9535" max="9535" width="27.83203125" style="45" customWidth="1"/>
    <col min="9536" max="9536" width="11.1640625" style="45" customWidth="1"/>
    <col min="9537" max="9537" width="20.33203125" style="45" customWidth="1"/>
    <col min="9538" max="9540" width="9.33203125" style="45"/>
    <col min="9541" max="9541" width="28.33203125" style="45" customWidth="1"/>
    <col min="9542" max="9542" width="12" style="45" customWidth="1"/>
    <col min="9543" max="9543" width="9.33203125" style="45"/>
    <col min="9544" max="9544" width="20.1640625" style="45" customWidth="1"/>
    <col min="9545" max="9545" width="20.83203125" style="45" customWidth="1"/>
    <col min="9546" max="9546" width="9.33203125" style="45"/>
    <col min="9547" max="9547" width="35.1640625" style="45" customWidth="1"/>
    <col min="9548" max="9548" width="14.1640625" style="45" customWidth="1"/>
    <col min="9549" max="9549" width="42.33203125" style="45" customWidth="1"/>
    <col min="9550" max="9659" width="9.33203125" style="45"/>
    <col min="9660" max="9660" width="14.33203125" style="45" customWidth="1"/>
    <col min="9661" max="9662" width="0" style="45" hidden="1" customWidth="1"/>
    <col min="9663" max="9663" width="8.1640625" style="45" customWidth="1"/>
    <col min="9664" max="9664" width="8.83203125" style="45" customWidth="1"/>
    <col min="9665" max="9666" width="0" style="45" hidden="1" customWidth="1"/>
    <col min="9667" max="9667" width="6" style="45" customWidth="1"/>
    <col min="9668" max="9668" width="0" style="45" hidden="1" customWidth="1"/>
    <col min="9669" max="9669" width="15.33203125" style="45" customWidth="1"/>
    <col min="9670" max="9670" width="20.1640625" style="45" customWidth="1"/>
    <col min="9671" max="9671" width="18" style="45" customWidth="1"/>
    <col min="9672" max="9672" width="16.83203125" style="45" customWidth="1"/>
    <col min="9673" max="9673" width="22.1640625" style="45" customWidth="1"/>
    <col min="9674" max="9674" width="14.5" style="45" customWidth="1"/>
    <col min="9675" max="9675" width="34.33203125" style="45" customWidth="1"/>
    <col min="9676" max="9676" width="32" style="45" customWidth="1"/>
    <col min="9677" max="9677" width="35.83203125" style="45" customWidth="1"/>
    <col min="9678" max="9678" width="14.1640625" style="45" customWidth="1"/>
    <col min="9679" max="9679" width="12.5" style="45" customWidth="1"/>
    <col min="9680" max="9680" width="12" style="45" customWidth="1"/>
    <col min="9681" max="9681" width="9.5" style="45" customWidth="1"/>
    <col min="9682" max="9682" width="10.5" style="45" customWidth="1"/>
    <col min="9683" max="9683" width="7.83203125" style="45" customWidth="1"/>
    <col min="9684" max="9684" width="12" style="45" customWidth="1"/>
    <col min="9685" max="9705" width="7.83203125" style="45" customWidth="1"/>
    <col min="9706" max="9706" width="10.5" style="45" customWidth="1"/>
    <col min="9707" max="9721" width="7.83203125" style="45" customWidth="1"/>
    <col min="9722" max="9722" width="11.6640625" style="45" customWidth="1"/>
    <col min="9723" max="9723" width="6" style="45" customWidth="1"/>
    <col min="9724" max="9724" width="11.33203125" style="45" customWidth="1"/>
    <col min="9725" max="9725" width="6.1640625" style="45" customWidth="1"/>
    <col min="9726" max="9726" width="12.33203125" style="45" customWidth="1"/>
    <col min="9727" max="9727" width="6.5" style="45" customWidth="1"/>
    <col min="9728" max="9728" width="10.83203125" style="45" customWidth="1"/>
    <col min="9729" max="9729" width="6" style="45" customWidth="1"/>
    <col min="9730" max="9730" width="9" style="45" customWidth="1"/>
    <col min="9731" max="9731" width="6.1640625" style="45" customWidth="1"/>
    <col min="9732" max="9732" width="7.83203125" style="45" customWidth="1"/>
    <col min="9733" max="9733" width="7.1640625" style="45" customWidth="1"/>
    <col min="9734" max="9734" width="7.83203125" style="45" customWidth="1"/>
    <col min="9735" max="9735" width="6.5" style="45" customWidth="1"/>
    <col min="9736" max="9736" width="7.83203125" style="45" customWidth="1"/>
    <col min="9737" max="9737" width="6.1640625" style="45" customWidth="1"/>
    <col min="9738" max="9739" width="7.83203125" style="45" customWidth="1"/>
    <col min="9740" max="9740" width="8" style="45" customWidth="1"/>
    <col min="9741" max="9741" width="7.1640625" style="45" customWidth="1"/>
    <col min="9742" max="9742" width="10.83203125" style="45" customWidth="1"/>
    <col min="9743" max="9743" width="9.33203125" style="45" customWidth="1"/>
    <col min="9744" max="9744" width="9.83203125" style="45" customWidth="1"/>
    <col min="9745" max="9745" width="9.1640625" style="45" customWidth="1"/>
    <col min="9746" max="9747" width="10.1640625" style="45" customWidth="1"/>
    <col min="9748" max="9748" width="7.83203125" style="45" customWidth="1"/>
    <col min="9749" max="9749" width="9.33203125" style="45" customWidth="1"/>
    <col min="9750" max="9750" width="14.5" style="45" customWidth="1"/>
    <col min="9751" max="9751" width="71.1640625" style="45" customWidth="1"/>
    <col min="9752" max="9752" width="35.6640625" style="45" customWidth="1"/>
    <col min="9753" max="9753" width="14.5" style="45" customWidth="1"/>
    <col min="9754" max="9754" width="7.1640625" style="45" customWidth="1"/>
    <col min="9755" max="9755" width="6.6640625" style="45" customWidth="1"/>
    <col min="9756" max="9756" width="50.5" style="45" customWidth="1"/>
    <col min="9757" max="9759" width="0" style="45" hidden="1" customWidth="1"/>
    <col min="9760" max="9760" width="26.1640625" style="45" customWidth="1"/>
    <col min="9761" max="9761" width="15" style="45" customWidth="1"/>
    <col min="9762" max="9762" width="14.5" style="45" bestFit="1" customWidth="1"/>
    <col min="9763" max="9763" width="7.83203125" style="45" customWidth="1"/>
    <col min="9764" max="9764" width="14.33203125" style="45" customWidth="1"/>
    <col min="9765" max="9765" width="7.83203125" style="45" customWidth="1"/>
    <col min="9766" max="9766" width="10.33203125" style="45" customWidth="1"/>
    <col min="9767" max="9767" width="7.83203125" style="45" customWidth="1"/>
    <col min="9768" max="9768" width="8.6640625" style="45" customWidth="1"/>
    <col min="9769" max="9769" width="7.83203125" style="45" customWidth="1"/>
    <col min="9770" max="9770" width="8.6640625" style="45" customWidth="1"/>
    <col min="9771" max="9771" width="7.83203125" style="45" customWidth="1"/>
    <col min="9772" max="9772" width="8.6640625" style="45" customWidth="1"/>
    <col min="9773" max="9773" width="7.83203125" style="45" customWidth="1"/>
    <col min="9774" max="9774" width="8.5" style="45" customWidth="1"/>
    <col min="9775" max="9775" width="7.83203125" style="45" customWidth="1"/>
    <col min="9776" max="9776" width="9" style="45" customWidth="1"/>
    <col min="9777" max="9777" width="7.83203125" style="45" customWidth="1"/>
    <col min="9778" max="9778" width="8.5" style="45" customWidth="1"/>
    <col min="9779" max="9781" width="7.83203125" style="45" customWidth="1"/>
    <col min="9782" max="9782" width="10.1640625" style="45" customWidth="1"/>
    <col min="9783" max="9787" width="9.33203125" style="45"/>
    <col min="9788" max="9789" width="10.6640625" style="45" customWidth="1"/>
    <col min="9790" max="9790" width="11.6640625" style="45" customWidth="1"/>
    <col min="9791" max="9791" width="27.83203125" style="45" customWidth="1"/>
    <col min="9792" max="9792" width="11.1640625" style="45" customWidth="1"/>
    <col min="9793" max="9793" width="20.33203125" style="45" customWidth="1"/>
    <col min="9794" max="9796" width="9.33203125" style="45"/>
    <col min="9797" max="9797" width="28.33203125" style="45" customWidth="1"/>
    <col min="9798" max="9798" width="12" style="45" customWidth="1"/>
    <col min="9799" max="9799" width="9.33203125" style="45"/>
    <col min="9800" max="9800" width="20.1640625" style="45" customWidth="1"/>
    <col min="9801" max="9801" width="20.83203125" style="45" customWidth="1"/>
    <col min="9802" max="9802" width="9.33203125" style="45"/>
    <col min="9803" max="9803" width="35.1640625" style="45" customWidth="1"/>
    <col min="9804" max="9804" width="14.1640625" style="45" customWidth="1"/>
    <col min="9805" max="9805" width="42.33203125" style="45" customWidth="1"/>
    <col min="9806" max="9915" width="9.33203125" style="45"/>
    <col min="9916" max="9916" width="14.33203125" style="45" customWidth="1"/>
    <col min="9917" max="9918" width="0" style="45" hidden="1" customWidth="1"/>
    <col min="9919" max="9919" width="8.1640625" style="45" customWidth="1"/>
    <col min="9920" max="9920" width="8.83203125" style="45" customWidth="1"/>
    <col min="9921" max="9922" width="0" style="45" hidden="1" customWidth="1"/>
    <col min="9923" max="9923" width="6" style="45" customWidth="1"/>
    <col min="9924" max="9924" width="0" style="45" hidden="1" customWidth="1"/>
    <col min="9925" max="9925" width="15.33203125" style="45" customWidth="1"/>
    <col min="9926" max="9926" width="20.1640625" style="45" customWidth="1"/>
    <col min="9927" max="9927" width="18" style="45" customWidth="1"/>
    <col min="9928" max="9928" width="16.83203125" style="45" customWidth="1"/>
    <col min="9929" max="9929" width="22.1640625" style="45" customWidth="1"/>
    <col min="9930" max="9930" width="14.5" style="45" customWidth="1"/>
    <col min="9931" max="9931" width="34.33203125" style="45" customWidth="1"/>
    <col min="9932" max="9932" width="32" style="45" customWidth="1"/>
    <col min="9933" max="9933" width="35.83203125" style="45" customWidth="1"/>
    <col min="9934" max="9934" width="14.1640625" style="45" customWidth="1"/>
    <col min="9935" max="9935" width="12.5" style="45" customWidth="1"/>
    <col min="9936" max="9936" width="12" style="45" customWidth="1"/>
    <col min="9937" max="9937" width="9.5" style="45" customWidth="1"/>
    <col min="9938" max="9938" width="10.5" style="45" customWidth="1"/>
    <col min="9939" max="9939" width="7.83203125" style="45" customWidth="1"/>
    <col min="9940" max="9940" width="12" style="45" customWidth="1"/>
    <col min="9941" max="9961" width="7.83203125" style="45" customWidth="1"/>
    <col min="9962" max="9962" width="10.5" style="45" customWidth="1"/>
    <col min="9963" max="9977" width="7.83203125" style="45" customWidth="1"/>
    <col min="9978" max="9978" width="11.6640625" style="45" customWidth="1"/>
    <col min="9979" max="9979" width="6" style="45" customWidth="1"/>
    <col min="9980" max="9980" width="11.33203125" style="45" customWidth="1"/>
    <col min="9981" max="9981" width="6.1640625" style="45" customWidth="1"/>
    <col min="9982" max="9982" width="12.33203125" style="45" customWidth="1"/>
    <col min="9983" max="9983" width="6.5" style="45" customWidth="1"/>
    <col min="9984" max="9984" width="10.83203125" style="45" customWidth="1"/>
    <col min="9985" max="9985" width="6" style="45" customWidth="1"/>
    <col min="9986" max="9986" width="9" style="45" customWidth="1"/>
    <col min="9987" max="9987" width="6.1640625" style="45" customWidth="1"/>
    <col min="9988" max="9988" width="7.83203125" style="45" customWidth="1"/>
    <col min="9989" max="9989" width="7.1640625" style="45" customWidth="1"/>
    <col min="9990" max="9990" width="7.83203125" style="45" customWidth="1"/>
    <col min="9991" max="9991" width="6.5" style="45" customWidth="1"/>
    <col min="9992" max="9992" width="7.83203125" style="45" customWidth="1"/>
    <col min="9993" max="9993" width="6.1640625" style="45" customWidth="1"/>
    <col min="9994" max="9995" width="7.83203125" style="45" customWidth="1"/>
    <col min="9996" max="9996" width="8" style="45" customWidth="1"/>
    <col min="9997" max="9997" width="7.1640625" style="45" customWidth="1"/>
    <col min="9998" max="9998" width="10.83203125" style="45" customWidth="1"/>
    <col min="9999" max="9999" width="9.33203125" style="45" customWidth="1"/>
    <col min="10000" max="10000" width="9.83203125" style="45" customWidth="1"/>
    <col min="10001" max="10001" width="9.1640625" style="45" customWidth="1"/>
    <col min="10002" max="10003" width="10.1640625" style="45" customWidth="1"/>
    <col min="10004" max="10004" width="7.83203125" style="45" customWidth="1"/>
    <col min="10005" max="10005" width="9.33203125" style="45" customWidth="1"/>
    <col min="10006" max="10006" width="14.5" style="45" customWidth="1"/>
    <col min="10007" max="10007" width="71.1640625" style="45" customWidth="1"/>
    <col min="10008" max="10008" width="35.6640625" style="45" customWidth="1"/>
    <col min="10009" max="10009" width="14.5" style="45" customWidth="1"/>
    <col min="10010" max="10010" width="7.1640625" style="45" customWidth="1"/>
    <col min="10011" max="10011" width="6.6640625" style="45" customWidth="1"/>
    <col min="10012" max="10012" width="50.5" style="45" customWidth="1"/>
    <col min="10013" max="10015" width="0" style="45" hidden="1" customWidth="1"/>
    <col min="10016" max="10016" width="26.1640625" style="45" customWidth="1"/>
    <col min="10017" max="10017" width="15" style="45" customWidth="1"/>
    <col min="10018" max="10018" width="14.5" style="45" bestFit="1" customWidth="1"/>
    <col min="10019" max="10019" width="7.83203125" style="45" customWidth="1"/>
    <col min="10020" max="10020" width="14.33203125" style="45" customWidth="1"/>
    <col min="10021" max="10021" width="7.83203125" style="45" customWidth="1"/>
    <col min="10022" max="10022" width="10.33203125" style="45" customWidth="1"/>
    <col min="10023" max="10023" width="7.83203125" style="45" customWidth="1"/>
    <col min="10024" max="10024" width="8.6640625" style="45" customWidth="1"/>
    <col min="10025" max="10025" width="7.83203125" style="45" customWidth="1"/>
    <col min="10026" max="10026" width="8.6640625" style="45" customWidth="1"/>
    <col min="10027" max="10027" width="7.83203125" style="45" customWidth="1"/>
    <col min="10028" max="10028" width="8.6640625" style="45" customWidth="1"/>
    <col min="10029" max="10029" width="7.83203125" style="45" customWidth="1"/>
    <col min="10030" max="10030" width="8.5" style="45" customWidth="1"/>
    <col min="10031" max="10031" width="7.83203125" style="45" customWidth="1"/>
    <col min="10032" max="10032" width="9" style="45" customWidth="1"/>
    <col min="10033" max="10033" width="7.83203125" style="45" customWidth="1"/>
    <col min="10034" max="10034" width="8.5" style="45" customWidth="1"/>
    <col min="10035" max="10037" width="7.83203125" style="45" customWidth="1"/>
    <col min="10038" max="10038" width="10.1640625" style="45" customWidth="1"/>
    <col min="10039" max="10043" width="9.33203125" style="45"/>
    <col min="10044" max="10045" width="10.6640625" style="45" customWidth="1"/>
    <col min="10046" max="10046" width="11.6640625" style="45" customWidth="1"/>
    <col min="10047" max="10047" width="27.83203125" style="45" customWidth="1"/>
    <col min="10048" max="10048" width="11.1640625" style="45" customWidth="1"/>
    <col min="10049" max="10049" width="20.33203125" style="45" customWidth="1"/>
    <col min="10050" max="10052" width="9.33203125" style="45"/>
    <col min="10053" max="10053" width="28.33203125" style="45" customWidth="1"/>
    <col min="10054" max="10054" width="12" style="45" customWidth="1"/>
    <col min="10055" max="10055" width="9.33203125" style="45"/>
    <col min="10056" max="10056" width="20.1640625" style="45" customWidth="1"/>
    <col min="10057" max="10057" width="20.83203125" style="45" customWidth="1"/>
    <col min="10058" max="10058" width="9.33203125" style="45"/>
    <col min="10059" max="10059" width="35.1640625" style="45" customWidth="1"/>
    <col min="10060" max="10060" width="14.1640625" style="45" customWidth="1"/>
    <col min="10061" max="10061" width="42.33203125" style="45" customWidth="1"/>
    <col min="10062" max="10171" width="9.33203125" style="45"/>
    <col min="10172" max="10172" width="14.33203125" style="45" customWidth="1"/>
    <col min="10173" max="10174" width="0" style="45" hidden="1" customWidth="1"/>
    <col min="10175" max="10175" width="8.1640625" style="45" customWidth="1"/>
    <col min="10176" max="10176" width="8.83203125" style="45" customWidth="1"/>
    <col min="10177" max="10178" width="0" style="45" hidden="1" customWidth="1"/>
    <col min="10179" max="10179" width="6" style="45" customWidth="1"/>
    <col min="10180" max="10180" width="0" style="45" hidden="1" customWidth="1"/>
    <col min="10181" max="10181" width="15.33203125" style="45" customWidth="1"/>
    <col min="10182" max="10182" width="20.1640625" style="45" customWidth="1"/>
    <col min="10183" max="10183" width="18" style="45" customWidth="1"/>
    <col min="10184" max="10184" width="16.83203125" style="45" customWidth="1"/>
    <col min="10185" max="10185" width="22.1640625" style="45" customWidth="1"/>
    <col min="10186" max="10186" width="14.5" style="45" customWidth="1"/>
    <col min="10187" max="10187" width="34.33203125" style="45" customWidth="1"/>
    <col min="10188" max="10188" width="32" style="45" customWidth="1"/>
    <col min="10189" max="10189" width="35.83203125" style="45" customWidth="1"/>
    <col min="10190" max="10190" width="14.1640625" style="45" customWidth="1"/>
    <col min="10191" max="10191" width="12.5" style="45" customWidth="1"/>
    <col min="10192" max="10192" width="12" style="45" customWidth="1"/>
    <col min="10193" max="10193" width="9.5" style="45" customWidth="1"/>
    <col min="10194" max="10194" width="10.5" style="45" customWidth="1"/>
    <col min="10195" max="10195" width="7.83203125" style="45" customWidth="1"/>
    <col min="10196" max="10196" width="12" style="45" customWidth="1"/>
    <col min="10197" max="10217" width="7.83203125" style="45" customWidth="1"/>
    <col min="10218" max="10218" width="10.5" style="45" customWidth="1"/>
    <col min="10219" max="10233" width="7.83203125" style="45" customWidth="1"/>
    <col min="10234" max="10234" width="11.6640625" style="45" customWidth="1"/>
    <col min="10235" max="10235" width="6" style="45" customWidth="1"/>
    <col min="10236" max="10236" width="11.33203125" style="45" customWidth="1"/>
    <col min="10237" max="10237" width="6.1640625" style="45" customWidth="1"/>
    <col min="10238" max="10238" width="12.33203125" style="45" customWidth="1"/>
    <col min="10239" max="10239" width="6.5" style="45" customWidth="1"/>
    <col min="10240" max="10240" width="10.83203125" style="45" customWidth="1"/>
    <col min="10241" max="10241" width="6" style="45" customWidth="1"/>
    <col min="10242" max="10242" width="9" style="45" customWidth="1"/>
    <col min="10243" max="10243" width="6.1640625" style="45" customWidth="1"/>
    <col min="10244" max="10244" width="7.83203125" style="45" customWidth="1"/>
    <col min="10245" max="10245" width="7.1640625" style="45" customWidth="1"/>
    <col min="10246" max="10246" width="7.83203125" style="45" customWidth="1"/>
    <col min="10247" max="10247" width="6.5" style="45" customWidth="1"/>
    <col min="10248" max="10248" width="7.83203125" style="45" customWidth="1"/>
    <col min="10249" max="10249" width="6.1640625" style="45" customWidth="1"/>
    <col min="10250" max="10251" width="7.83203125" style="45" customWidth="1"/>
    <col min="10252" max="10252" width="8" style="45" customWidth="1"/>
    <col min="10253" max="10253" width="7.1640625" style="45" customWidth="1"/>
    <col min="10254" max="10254" width="10.83203125" style="45" customWidth="1"/>
    <col min="10255" max="10255" width="9.33203125" style="45" customWidth="1"/>
    <col min="10256" max="10256" width="9.83203125" style="45" customWidth="1"/>
    <col min="10257" max="10257" width="9.1640625" style="45" customWidth="1"/>
    <col min="10258" max="10259" width="10.1640625" style="45" customWidth="1"/>
    <col min="10260" max="10260" width="7.83203125" style="45" customWidth="1"/>
    <col min="10261" max="10261" width="9.33203125" style="45" customWidth="1"/>
    <col min="10262" max="10262" width="14.5" style="45" customWidth="1"/>
    <col min="10263" max="10263" width="71.1640625" style="45" customWidth="1"/>
    <col min="10264" max="10264" width="35.6640625" style="45" customWidth="1"/>
    <col min="10265" max="10265" width="14.5" style="45" customWidth="1"/>
    <col min="10266" max="10266" width="7.1640625" style="45" customWidth="1"/>
    <col min="10267" max="10267" width="6.6640625" style="45" customWidth="1"/>
    <col min="10268" max="10268" width="50.5" style="45" customWidth="1"/>
    <col min="10269" max="10271" width="0" style="45" hidden="1" customWidth="1"/>
    <col min="10272" max="10272" width="26.1640625" style="45" customWidth="1"/>
    <col min="10273" max="10273" width="15" style="45" customWidth="1"/>
    <col min="10274" max="10274" width="14.5" style="45" bestFit="1" customWidth="1"/>
    <col min="10275" max="10275" width="7.83203125" style="45" customWidth="1"/>
    <col min="10276" max="10276" width="14.33203125" style="45" customWidth="1"/>
    <col min="10277" max="10277" width="7.83203125" style="45" customWidth="1"/>
    <col min="10278" max="10278" width="10.33203125" style="45" customWidth="1"/>
    <col min="10279" max="10279" width="7.83203125" style="45" customWidth="1"/>
    <col min="10280" max="10280" width="8.6640625" style="45" customWidth="1"/>
    <col min="10281" max="10281" width="7.83203125" style="45" customWidth="1"/>
    <col min="10282" max="10282" width="8.6640625" style="45" customWidth="1"/>
    <col min="10283" max="10283" width="7.83203125" style="45" customWidth="1"/>
    <col min="10284" max="10284" width="8.6640625" style="45" customWidth="1"/>
    <col min="10285" max="10285" width="7.83203125" style="45" customWidth="1"/>
    <col min="10286" max="10286" width="8.5" style="45" customWidth="1"/>
    <col min="10287" max="10287" width="7.83203125" style="45" customWidth="1"/>
    <col min="10288" max="10288" width="9" style="45" customWidth="1"/>
    <col min="10289" max="10289" width="7.83203125" style="45" customWidth="1"/>
    <col min="10290" max="10290" width="8.5" style="45" customWidth="1"/>
    <col min="10291" max="10293" width="7.83203125" style="45" customWidth="1"/>
    <col min="10294" max="10294" width="10.1640625" style="45" customWidth="1"/>
    <col min="10295" max="10299" width="9.33203125" style="45"/>
    <col min="10300" max="10301" width="10.6640625" style="45" customWidth="1"/>
    <col min="10302" max="10302" width="11.6640625" style="45" customWidth="1"/>
    <col min="10303" max="10303" width="27.83203125" style="45" customWidth="1"/>
    <col min="10304" max="10304" width="11.1640625" style="45" customWidth="1"/>
    <col min="10305" max="10305" width="20.33203125" style="45" customWidth="1"/>
    <col min="10306" max="10308" width="9.33203125" style="45"/>
    <col min="10309" max="10309" width="28.33203125" style="45" customWidth="1"/>
    <col min="10310" max="10310" width="12" style="45" customWidth="1"/>
    <col min="10311" max="10311" width="9.33203125" style="45"/>
    <col min="10312" max="10312" width="20.1640625" style="45" customWidth="1"/>
    <col min="10313" max="10313" width="20.83203125" style="45" customWidth="1"/>
    <col min="10314" max="10314" width="9.33203125" style="45"/>
    <col min="10315" max="10315" width="35.1640625" style="45" customWidth="1"/>
    <col min="10316" max="10316" width="14.1640625" style="45" customWidth="1"/>
    <col min="10317" max="10317" width="42.33203125" style="45" customWidth="1"/>
    <col min="10318" max="10427" width="9.33203125" style="45"/>
    <col min="10428" max="10428" width="14.33203125" style="45" customWidth="1"/>
    <col min="10429" max="10430" width="0" style="45" hidden="1" customWidth="1"/>
    <col min="10431" max="10431" width="8.1640625" style="45" customWidth="1"/>
    <col min="10432" max="10432" width="8.83203125" style="45" customWidth="1"/>
    <col min="10433" max="10434" width="0" style="45" hidden="1" customWidth="1"/>
    <col min="10435" max="10435" width="6" style="45" customWidth="1"/>
    <col min="10436" max="10436" width="0" style="45" hidden="1" customWidth="1"/>
    <col min="10437" max="10437" width="15.33203125" style="45" customWidth="1"/>
    <col min="10438" max="10438" width="20.1640625" style="45" customWidth="1"/>
    <col min="10439" max="10439" width="18" style="45" customWidth="1"/>
    <col min="10440" max="10440" width="16.83203125" style="45" customWidth="1"/>
    <col min="10441" max="10441" width="22.1640625" style="45" customWidth="1"/>
    <col min="10442" max="10442" width="14.5" style="45" customWidth="1"/>
    <col min="10443" max="10443" width="34.33203125" style="45" customWidth="1"/>
    <col min="10444" max="10444" width="32" style="45" customWidth="1"/>
    <col min="10445" max="10445" width="35.83203125" style="45" customWidth="1"/>
    <col min="10446" max="10446" width="14.1640625" style="45" customWidth="1"/>
    <col min="10447" max="10447" width="12.5" style="45" customWidth="1"/>
    <col min="10448" max="10448" width="12" style="45" customWidth="1"/>
    <col min="10449" max="10449" width="9.5" style="45" customWidth="1"/>
    <col min="10450" max="10450" width="10.5" style="45" customWidth="1"/>
    <col min="10451" max="10451" width="7.83203125" style="45" customWidth="1"/>
    <col min="10452" max="10452" width="12" style="45" customWidth="1"/>
    <col min="10453" max="10473" width="7.83203125" style="45" customWidth="1"/>
    <col min="10474" max="10474" width="10.5" style="45" customWidth="1"/>
    <col min="10475" max="10489" width="7.83203125" style="45" customWidth="1"/>
    <col min="10490" max="10490" width="11.6640625" style="45" customWidth="1"/>
    <col min="10491" max="10491" width="6" style="45" customWidth="1"/>
    <col min="10492" max="10492" width="11.33203125" style="45" customWidth="1"/>
    <col min="10493" max="10493" width="6.1640625" style="45" customWidth="1"/>
    <col min="10494" max="10494" width="12.33203125" style="45" customWidth="1"/>
    <col min="10495" max="10495" width="6.5" style="45" customWidth="1"/>
    <col min="10496" max="10496" width="10.83203125" style="45" customWidth="1"/>
    <col min="10497" max="10497" width="6" style="45" customWidth="1"/>
    <col min="10498" max="10498" width="9" style="45" customWidth="1"/>
    <col min="10499" max="10499" width="6.1640625" style="45" customWidth="1"/>
    <col min="10500" max="10500" width="7.83203125" style="45" customWidth="1"/>
    <col min="10501" max="10501" width="7.1640625" style="45" customWidth="1"/>
    <col min="10502" max="10502" width="7.83203125" style="45" customWidth="1"/>
    <col min="10503" max="10503" width="6.5" style="45" customWidth="1"/>
    <col min="10504" max="10504" width="7.83203125" style="45" customWidth="1"/>
    <col min="10505" max="10505" width="6.1640625" style="45" customWidth="1"/>
    <col min="10506" max="10507" width="7.83203125" style="45" customWidth="1"/>
    <col min="10508" max="10508" width="8" style="45" customWidth="1"/>
    <col min="10509" max="10509" width="7.1640625" style="45" customWidth="1"/>
    <col min="10510" max="10510" width="10.83203125" style="45" customWidth="1"/>
    <col min="10511" max="10511" width="9.33203125" style="45" customWidth="1"/>
    <col min="10512" max="10512" width="9.83203125" style="45" customWidth="1"/>
    <col min="10513" max="10513" width="9.1640625" style="45" customWidth="1"/>
    <col min="10514" max="10515" width="10.1640625" style="45" customWidth="1"/>
    <col min="10516" max="10516" width="7.83203125" style="45" customWidth="1"/>
    <col min="10517" max="10517" width="9.33203125" style="45" customWidth="1"/>
    <col min="10518" max="10518" width="14.5" style="45" customWidth="1"/>
    <col min="10519" max="10519" width="71.1640625" style="45" customWidth="1"/>
    <col min="10520" max="10520" width="35.6640625" style="45" customWidth="1"/>
    <col min="10521" max="10521" width="14.5" style="45" customWidth="1"/>
    <col min="10522" max="10522" width="7.1640625" style="45" customWidth="1"/>
    <col min="10523" max="10523" width="6.6640625" style="45" customWidth="1"/>
    <col min="10524" max="10524" width="50.5" style="45" customWidth="1"/>
    <col min="10525" max="10527" width="0" style="45" hidden="1" customWidth="1"/>
    <col min="10528" max="10528" width="26.1640625" style="45" customWidth="1"/>
    <col min="10529" max="10529" width="15" style="45" customWidth="1"/>
    <col min="10530" max="10530" width="14.5" style="45" bestFit="1" customWidth="1"/>
    <col min="10531" max="10531" width="7.83203125" style="45" customWidth="1"/>
    <col min="10532" max="10532" width="14.33203125" style="45" customWidth="1"/>
    <col min="10533" max="10533" width="7.83203125" style="45" customWidth="1"/>
    <col min="10534" max="10534" width="10.33203125" style="45" customWidth="1"/>
    <col min="10535" max="10535" width="7.83203125" style="45" customWidth="1"/>
    <col min="10536" max="10536" width="8.6640625" style="45" customWidth="1"/>
    <col min="10537" max="10537" width="7.83203125" style="45" customWidth="1"/>
    <col min="10538" max="10538" width="8.6640625" style="45" customWidth="1"/>
    <col min="10539" max="10539" width="7.83203125" style="45" customWidth="1"/>
    <col min="10540" max="10540" width="8.6640625" style="45" customWidth="1"/>
    <col min="10541" max="10541" width="7.83203125" style="45" customWidth="1"/>
    <col min="10542" max="10542" width="8.5" style="45" customWidth="1"/>
    <col min="10543" max="10543" width="7.83203125" style="45" customWidth="1"/>
    <col min="10544" max="10544" width="9" style="45" customWidth="1"/>
    <col min="10545" max="10545" width="7.83203125" style="45" customWidth="1"/>
    <col min="10546" max="10546" width="8.5" style="45" customWidth="1"/>
    <col min="10547" max="10549" width="7.83203125" style="45" customWidth="1"/>
    <col min="10550" max="10550" width="10.1640625" style="45" customWidth="1"/>
    <col min="10551" max="10555" width="9.33203125" style="45"/>
    <col min="10556" max="10557" width="10.6640625" style="45" customWidth="1"/>
    <col min="10558" max="10558" width="11.6640625" style="45" customWidth="1"/>
    <col min="10559" max="10559" width="27.83203125" style="45" customWidth="1"/>
    <col min="10560" max="10560" width="11.1640625" style="45" customWidth="1"/>
    <col min="10561" max="10561" width="20.33203125" style="45" customWidth="1"/>
    <col min="10562" max="10564" width="9.33203125" style="45"/>
    <col min="10565" max="10565" width="28.33203125" style="45" customWidth="1"/>
    <col min="10566" max="10566" width="12" style="45" customWidth="1"/>
    <col min="10567" max="10567" width="9.33203125" style="45"/>
    <col min="10568" max="10568" width="20.1640625" style="45" customWidth="1"/>
    <col min="10569" max="10569" width="20.83203125" style="45" customWidth="1"/>
    <col min="10570" max="10570" width="9.33203125" style="45"/>
    <col min="10571" max="10571" width="35.1640625" style="45" customWidth="1"/>
    <col min="10572" max="10572" width="14.1640625" style="45" customWidth="1"/>
    <col min="10573" max="10573" width="42.33203125" style="45" customWidth="1"/>
    <col min="10574" max="10683" width="9.33203125" style="45"/>
    <col min="10684" max="10684" width="14.33203125" style="45" customWidth="1"/>
    <col min="10685" max="10686" width="0" style="45" hidden="1" customWidth="1"/>
    <col min="10687" max="10687" width="8.1640625" style="45" customWidth="1"/>
    <col min="10688" max="10688" width="8.83203125" style="45" customWidth="1"/>
    <col min="10689" max="10690" width="0" style="45" hidden="1" customWidth="1"/>
    <col min="10691" max="10691" width="6" style="45" customWidth="1"/>
    <col min="10692" max="10692" width="0" style="45" hidden="1" customWidth="1"/>
    <col min="10693" max="10693" width="15.33203125" style="45" customWidth="1"/>
    <col min="10694" max="10694" width="20.1640625" style="45" customWidth="1"/>
    <col min="10695" max="10695" width="18" style="45" customWidth="1"/>
    <col min="10696" max="10696" width="16.83203125" style="45" customWidth="1"/>
    <col min="10697" max="10697" width="22.1640625" style="45" customWidth="1"/>
    <col min="10698" max="10698" width="14.5" style="45" customWidth="1"/>
    <col min="10699" max="10699" width="34.33203125" style="45" customWidth="1"/>
    <col min="10700" max="10700" width="32" style="45" customWidth="1"/>
    <col min="10701" max="10701" width="35.83203125" style="45" customWidth="1"/>
    <col min="10702" max="10702" width="14.1640625" style="45" customWidth="1"/>
    <col min="10703" max="10703" width="12.5" style="45" customWidth="1"/>
    <col min="10704" max="10704" width="12" style="45" customWidth="1"/>
    <col min="10705" max="10705" width="9.5" style="45" customWidth="1"/>
    <col min="10706" max="10706" width="10.5" style="45" customWidth="1"/>
    <col min="10707" max="10707" width="7.83203125" style="45" customWidth="1"/>
    <col min="10708" max="10708" width="12" style="45" customWidth="1"/>
    <col min="10709" max="10729" width="7.83203125" style="45" customWidth="1"/>
    <col min="10730" max="10730" width="10.5" style="45" customWidth="1"/>
    <col min="10731" max="10745" width="7.83203125" style="45" customWidth="1"/>
    <col min="10746" max="10746" width="11.6640625" style="45" customWidth="1"/>
    <col min="10747" max="10747" width="6" style="45" customWidth="1"/>
    <col min="10748" max="10748" width="11.33203125" style="45" customWidth="1"/>
    <col min="10749" max="10749" width="6.1640625" style="45" customWidth="1"/>
    <col min="10750" max="10750" width="12.33203125" style="45" customWidth="1"/>
    <col min="10751" max="10751" width="6.5" style="45" customWidth="1"/>
    <col min="10752" max="10752" width="10.83203125" style="45" customWidth="1"/>
    <col min="10753" max="10753" width="6" style="45" customWidth="1"/>
    <col min="10754" max="10754" width="9" style="45" customWidth="1"/>
    <col min="10755" max="10755" width="6.1640625" style="45" customWidth="1"/>
    <col min="10756" max="10756" width="7.83203125" style="45" customWidth="1"/>
    <col min="10757" max="10757" width="7.1640625" style="45" customWidth="1"/>
    <col min="10758" max="10758" width="7.83203125" style="45" customWidth="1"/>
    <col min="10759" max="10759" width="6.5" style="45" customWidth="1"/>
    <col min="10760" max="10760" width="7.83203125" style="45" customWidth="1"/>
    <col min="10761" max="10761" width="6.1640625" style="45" customWidth="1"/>
    <col min="10762" max="10763" width="7.83203125" style="45" customWidth="1"/>
    <col min="10764" max="10764" width="8" style="45" customWidth="1"/>
    <col min="10765" max="10765" width="7.1640625" style="45" customWidth="1"/>
    <col min="10766" max="10766" width="10.83203125" style="45" customWidth="1"/>
    <col min="10767" max="10767" width="9.33203125" style="45" customWidth="1"/>
    <col min="10768" max="10768" width="9.83203125" style="45" customWidth="1"/>
    <col min="10769" max="10769" width="9.1640625" style="45" customWidth="1"/>
    <col min="10770" max="10771" width="10.1640625" style="45" customWidth="1"/>
    <col min="10772" max="10772" width="7.83203125" style="45" customWidth="1"/>
    <col min="10773" max="10773" width="9.33203125" style="45" customWidth="1"/>
    <col min="10774" max="10774" width="14.5" style="45" customWidth="1"/>
    <col min="10775" max="10775" width="71.1640625" style="45" customWidth="1"/>
    <col min="10776" max="10776" width="35.6640625" style="45" customWidth="1"/>
    <col min="10777" max="10777" width="14.5" style="45" customWidth="1"/>
    <col min="10778" max="10778" width="7.1640625" style="45" customWidth="1"/>
    <col min="10779" max="10779" width="6.6640625" style="45" customWidth="1"/>
    <col min="10780" max="10780" width="50.5" style="45" customWidth="1"/>
    <col min="10781" max="10783" width="0" style="45" hidden="1" customWidth="1"/>
    <col min="10784" max="10784" width="26.1640625" style="45" customWidth="1"/>
    <col min="10785" max="10785" width="15" style="45" customWidth="1"/>
    <col min="10786" max="10786" width="14.5" style="45" bestFit="1" customWidth="1"/>
    <col min="10787" max="10787" width="7.83203125" style="45" customWidth="1"/>
    <col min="10788" max="10788" width="14.33203125" style="45" customWidth="1"/>
    <col min="10789" max="10789" width="7.83203125" style="45" customWidth="1"/>
    <col min="10790" max="10790" width="10.33203125" style="45" customWidth="1"/>
    <col min="10791" max="10791" width="7.83203125" style="45" customWidth="1"/>
    <col min="10792" max="10792" width="8.6640625" style="45" customWidth="1"/>
    <col min="10793" max="10793" width="7.83203125" style="45" customWidth="1"/>
    <col min="10794" max="10794" width="8.6640625" style="45" customWidth="1"/>
    <col min="10795" max="10795" width="7.83203125" style="45" customWidth="1"/>
    <col min="10796" max="10796" width="8.6640625" style="45" customWidth="1"/>
    <col min="10797" max="10797" width="7.83203125" style="45" customWidth="1"/>
    <col min="10798" max="10798" width="8.5" style="45" customWidth="1"/>
    <col min="10799" max="10799" width="7.83203125" style="45" customWidth="1"/>
    <col min="10800" max="10800" width="9" style="45" customWidth="1"/>
    <col min="10801" max="10801" width="7.83203125" style="45" customWidth="1"/>
    <col min="10802" max="10802" width="8.5" style="45" customWidth="1"/>
    <col min="10803" max="10805" width="7.83203125" style="45" customWidth="1"/>
    <col min="10806" max="10806" width="10.1640625" style="45" customWidth="1"/>
    <col min="10807" max="10811" width="9.33203125" style="45"/>
    <col min="10812" max="10813" width="10.6640625" style="45" customWidth="1"/>
    <col min="10814" max="10814" width="11.6640625" style="45" customWidth="1"/>
    <col min="10815" max="10815" width="27.83203125" style="45" customWidth="1"/>
    <col min="10816" max="10816" width="11.1640625" style="45" customWidth="1"/>
    <col min="10817" max="10817" width="20.33203125" style="45" customWidth="1"/>
    <col min="10818" max="10820" width="9.33203125" style="45"/>
    <col min="10821" max="10821" width="28.33203125" style="45" customWidth="1"/>
    <col min="10822" max="10822" width="12" style="45" customWidth="1"/>
    <col min="10823" max="10823" width="9.33203125" style="45"/>
    <col min="10824" max="10824" width="20.1640625" style="45" customWidth="1"/>
    <col min="10825" max="10825" width="20.83203125" style="45" customWidth="1"/>
    <col min="10826" max="10826" width="9.33203125" style="45"/>
    <col min="10827" max="10827" width="35.1640625" style="45" customWidth="1"/>
    <col min="10828" max="10828" width="14.1640625" style="45" customWidth="1"/>
    <col min="10829" max="10829" width="42.33203125" style="45" customWidth="1"/>
    <col min="10830" max="10939" width="9.33203125" style="45"/>
    <col min="10940" max="10940" width="14.33203125" style="45" customWidth="1"/>
    <col min="10941" max="10942" width="0" style="45" hidden="1" customWidth="1"/>
    <col min="10943" max="10943" width="8.1640625" style="45" customWidth="1"/>
    <col min="10944" max="10944" width="8.83203125" style="45" customWidth="1"/>
    <col min="10945" max="10946" width="0" style="45" hidden="1" customWidth="1"/>
    <col min="10947" max="10947" width="6" style="45" customWidth="1"/>
    <col min="10948" max="10948" width="0" style="45" hidden="1" customWidth="1"/>
    <col min="10949" max="10949" width="15.33203125" style="45" customWidth="1"/>
    <col min="10950" max="10950" width="20.1640625" style="45" customWidth="1"/>
    <col min="10951" max="10951" width="18" style="45" customWidth="1"/>
    <col min="10952" max="10952" width="16.83203125" style="45" customWidth="1"/>
    <col min="10953" max="10953" width="22.1640625" style="45" customWidth="1"/>
    <col min="10954" max="10954" width="14.5" style="45" customWidth="1"/>
    <col min="10955" max="10955" width="34.33203125" style="45" customWidth="1"/>
    <col min="10956" max="10956" width="32" style="45" customWidth="1"/>
    <col min="10957" max="10957" width="35.83203125" style="45" customWidth="1"/>
    <col min="10958" max="10958" width="14.1640625" style="45" customWidth="1"/>
    <col min="10959" max="10959" width="12.5" style="45" customWidth="1"/>
    <col min="10960" max="10960" width="12" style="45" customWidth="1"/>
    <col min="10961" max="10961" width="9.5" style="45" customWidth="1"/>
    <col min="10962" max="10962" width="10.5" style="45" customWidth="1"/>
    <col min="10963" max="10963" width="7.83203125" style="45" customWidth="1"/>
    <col min="10964" max="10964" width="12" style="45" customWidth="1"/>
    <col min="10965" max="10985" width="7.83203125" style="45" customWidth="1"/>
    <col min="10986" max="10986" width="10.5" style="45" customWidth="1"/>
    <col min="10987" max="11001" width="7.83203125" style="45" customWidth="1"/>
    <col min="11002" max="11002" width="11.6640625" style="45" customWidth="1"/>
    <col min="11003" max="11003" width="6" style="45" customWidth="1"/>
    <col min="11004" max="11004" width="11.33203125" style="45" customWidth="1"/>
    <col min="11005" max="11005" width="6.1640625" style="45" customWidth="1"/>
    <col min="11006" max="11006" width="12.33203125" style="45" customWidth="1"/>
    <col min="11007" max="11007" width="6.5" style="45" customWidth="1"/>
    <col min="11008" max="11008" width="10.83203125" style="45" customWidth="1"/>
    <col min="11009" max="11009" width="6" style="45" customWidth="1"/>
    <col min="11010" max="11010" width="9" style="45" customWidth="1"/>
    <col min="11011" max="11011" width="6.1640625" style="45" customWidth="1"/>
    <col min="11012" max="11012" width="7.83203125" style="45" customWidth="1"/>
    <col min="11013" max="11013" width="7.1640625" style="45" customWidth="1"/>
    <col min="11014" max="11014" width="7.83203125" style="45" customWidth="1"/>
    <col min="11015" max="11015" width="6.5" style="45" customWidth="1"/>
    <col min="11016" max="11016" width="7.83203125" style="45" customWidth="1"/>
    <col min="11017" max="11017" width="6.1640625" style="45" customWidth="1"/>
    <col min="11018" max="11019" width="7.83203125" style="45" customWidth="1"/>
    <col min="11020" max="11020" width="8" style="45" customWidth="1"/>
    <col min="11021" max="11021" width="7.1640625" style="45" customWidth="1"/>
    <col min="11022" max="11022" width="10.83203125" style="45" customWidth="1"/>
    <col min="11023" max="11023" width="9.33203125" style="45" customWidth="1"/>
    <col min="11024" max="11024" width="9.83203125" style="45" customWidth="1"/>
    <col min="11025" max="11025" width="9.1640625" style="45" customWidth="1"/>
    <col min="11026" max="11027" width="10.1640625" style="45" customWidth="1"/>
    <col min="11028" max="11028" width="7.83203125" style="45" customWidth="1"/>
    <col min="11029" max="11029" width="9.33203125" style="45" customWidth="1"/>
    <col min="11030" max="11030" width="14.5" style="45" customWidth="1"/>
    <col min="11031" max="11031" width="71.1640625" style="45" customWidth="1"/>
    <col min="11032" max="11032" width="35.6640625" style="45" customWidth="1"/>
    <col min="11033" max="11033" width="14.5" style="45" customWidth="1"/>
    <col min="11034" max="11034" width="7.1640625" style="45" customWidth="1"/>
    <col min="11035" max="11035" width="6.6640625" style="45" customWidth="1"/>
    <col min="11036" max="11036" width="50.5" style="45" customWidth="1"/>
    <col min="11037" max="11039" width="0" style="45" hidden="1" customWidth="1"/>
    <col min="11040" max="11040" width="26.1640625" style="45" customWidth="1"/>
    <col min="11041" max="11041" width="15" style="45" customWidth="1"/>
    <col min="11042" max="11042" width="14.5" style="45" bestFit="1" customWidth="1"/>
    <col min="11043" max="11043" width="7.83203125" style="45" customWidth="1"/>
    <col min="11044" max="11044" width="14.33203125" style="45" customWidth="1"/>
    <col min="11045" max="11045" width="7.83203125" style="45" customWidth="1"/>
    <col min="11046" max="11046" width="10.33203125" style="45" customWidth="1"/>
    <col min="11047" max="11047" width="7.83203125" style="45" customWidth="1"/>
    <col min="11048" max="11048" width="8.6640625" style="45" customWidth="1"/>
    <col min="11049" max="11049" width="7.83203125" style="45" customWidth="1"/>
    <col min="11050" max="11050" width="8.6640625" style="45" customWidth="1"/>
    <col min="11051" max="11051" width="7.83203125" style="45" customWidth="1"/>
    <col min="11052" max="11052" width="8.6640625" style="45" customWidth="1"/>
    <col min="11053" max="11053" width="7.83203125" style="45" customWidth="1"/>
    <col min="11054" max="11054" width="8.5" style="45" customWidth="1"/>
    <col min="11055" max="11055" width="7.83203125" style="45" customWidth="1"/>
    <col min="11056" max="11056" width="9" style="45" customWidth="1"/>
    <col min="11057" max="11057" width="7.83203125" style="45" customWidth="1"/>
    <col min="11058" max="11058" width="8.5" style="45" customWidth="1"/>
    <col min="11059" max="11061" width="7.83203125" style="45" customWidth="1"/>
    <col min="11062" max="11062" width="10.1640625" style="45" customWidth="1"/>
    <col min="11063" max="11067" width="9.33203125" style="45"/>
    <col min="11068" max="11069" width="10.6640625" style="45" customWidth="1"/>
    <col min="11070" max="11070" width="11.6640625" style="45" customWidth="1"/>
    <col min="11071" max="11071" width="27.83203125" style="45" customWidth="1"/>
    <col min="11072" max="11072" width="11.1640625" style="45" customWidth="1"/>
    <col min="11073" max="11073" width="20.33203125" style="45" customWidth="1"/>
    <col min="11074" max="11076" width="9.33203125" style="45"/>
    <col min="11077" max="11077" width="28.33203125" style="45" customWidth="1"/>
    <col min="11078" max="11078" width="12" style="45" customWidth="1"/>
    <col min="11079" max="11079" width="9.33203125" style="45"/>
    <col min="11080" max="11080" width="20.1640625" style="45" customWidth="1"/>
    <col min="11081" max="11081" width="20.83203125" style="45" customWidth="1"/>
    <col min="11082" max="11082" width="9.33203125" style="45"/>
    <col min="11083" max="11083" width="35.1640625" style="45" customWidth="1"/>
    <col min="11084" max="11084" width="14.1640625" style="45" customWidth="1"/>
    <col min="11085" max="11085" width="42.33203125" style="45" customWidth="1"/>
    <col min="11086" max="11195" width="9.33203125" style="45"/>
    <col min="11196" max="11196" width="14.33203125" style="45" customWidth="1"/>
    <col min="11197" max="11198" width="0" style="45" hidden="1" customWidth="1"/>
    <col min="11199" max="11199" width="8.1640625" style="45" customWidth="1"/>
    <col min="11200" max="11200" width="8.83203125" style="45" customWidth="1"/>
    <col min="11201" max="11202" width="0" style="45" hidden="1" customWidth="1"/>
    <col min="11203" max="11203" width="6" style="45" customWidth="1"/>
    <col min="11204" max="11204" width="0" style="45" hidden="1" customWidth="1"/>
    <col min="11205" max="11205" width="15.33203125" style="45" customWidth="1"/>
    <col min="11206" max="11206" width="20.1640625" style="45" customWidth="1"/>
    <col min="11207" max="11207" width="18" style="45" customWidth="1"/>
    <col min="11208" max="11208" width="16.83203125" style="45" customWidth="1"/>
    <col min="11209" max="11209" width="22.1640625" style="45" customWidth="1"/>
    <col min="11210" max="11210" width="14.5" style="45" customWidth="1"/>
    <col min="11211" max="11211" width="34.33203125" style="45" customWidth="1"/>
    <col min="11212" max="11212" width="32" style="45" customWidth="1"/>
    <col min="11213" max="11213" width="35.83203125" style="45" customWidth="1"/>
    <col min="11214" max="11214" width="14.1640625" style="45" customWidth="1"/>
    <col min="11215" max="11215" width="12.5" style="45" customWidth="1"/>
    <col min="11216" max="11216" width="12" style="45" customWidth="1"/>
    <col min="11217" max="11217" width="9.5" style="45" customWidth="1"/>
    <col min="11218" max="11218" width="10.5" style="45" customWidth="1"/>
    <col min="11219" max="11219" width="7.83203125" style="45" customWidth="1"/>
    <col min="11220" max="11220" width="12" style="45" customWidth="1"/>
    <col min="11221" max="11241" width="7.83203125" style="45" customWidth="1"/>
    <col min="11242" max="11242" width="10.5" style="45" customWidth="1"/>
    <col min="11243" max="11257" width="7.83203125" style="45" customWidth="1"/>
    <col min="11258" max="11258" width="11.6640625" style="45" customWidth="1"/>
    <col min="11259" max="11259" width="6" style="45" customWidth="1"/>
    <col min="11260" max="11260" width="11.33203125" style="45" customWidth="1"/>
    <col min="11261" max="11261" width="6.1640625" style="45" customWidth="1"/>
    <col min="11262" max="11262" width="12.33203125" style="45" customWidth="1"/>
    <col min="11263" max="11263" width="6.5" style="45" customWidth="1"/>
    <col min="11264" max="11264" width="10.83203125" style="45" customWidth="1"/>
    <col min="11265" max="11265" width="6" style="45" customWidth="1"/>
    <col min="11266" max="11266" width="9" style="45" customWidth="1"/>
    <col min="11267" max="11267" width="6.1640625" style="45" customWidth="1"/>
    <col min="11268" max="11268" width="7.83203125" style="45" customWidth="1"/>
    <col min="11269" max="11269" width="7.1640625" style="45" customWidth="1"/>
    <col min="11270" max="11270" width="7.83203125" style="45" customWidth="1"/>
    <col min="11271" max="11271" width="6.5" style="45" customWidth="1"/>
    <col min="11272" max="11272" width="7.83203125" style="45" customWidth="1"/>
    <col min="11273" max="11273" width="6.1640625" style="45" customWidth="1"/>
    <col min="11274" max="11275" width="7.83203125" style="45" customWidth="1"/>
    <col min="11276" max="11276" width="8" style="45" customWidth="1"/>
    <col min="11277" max="11277" width="7.1640625" style="45" customWidth="1"/>
    <col min="11278" max="11278" width="10.83203125" style="45" customWidth="1"/>
    <col min="11279" max="11279" width="9.33203125" style="45" customWidth="1"/>
    <col min="11280" max="11280" width="9.83203125" style="45" customWidth="1"/>
    <col min="11281" max="11281" width="9.1640625" style="45" customWidth="1"/>
    <col min="11282" max="11283" width="10.1640625" style="45" customWidth="1"/>
    <col min="11284" max="11284" width="7.83203125" style="45" customWidth="1"/>
    <col min="11285" max="11285" width="9.33203125" style="45" customWidth="1"/>
    <col min="11286" max="11286" width="14.5" style="45" customWidth="1"/>
    <col min="11287" max="11287" width="71.1640625" style="45" customWidth="1"/>
    <col min="11288" max="11288" width="35.6640625" style="45" customWidth="1"/>
    <col min="11289" max="11289" width="14.5" style="45" customWidth="1"/>
    <col min="11290" max="11290" width="7.1640625" style="45" customWidth="1"/>
    <col min="11291" max="11291" width="6.6640625" style="45" customWidth="1"/>
    <col min="11292" max="11292" width="50.5" style="45" customWidth="1"/>
    <col min="11293" max="11295" width="0" style="45" hidden="1" customWidth="1"/>
    <col min="11296" max="11296" width="26.1640625" style="45" customWidth="1"/>
    <col min="11297" max="11297" width="15" style="45" customWidth="1"/>
    <col min="11298" max="11298" width="14.5" style="45" bestFit="1" customWidth="1"/>
    <col min="11299" max="11299" width="7.83203125" style="45" customWidth="1"/>
    <col min="11300" max="11300" width="14.33203125" style="45" customWidth="1"/>
    <col min="11301" max="11301" width="7.83203125" style="45" customWidth="1"/>
    <col min="11302" max="11302" width="10.33203125" style="45" customWidth="1"/>
    <col min="11303" max="11303" width="7.83203125" style="45" customWidth="1"/>
    <col min="11304" max="11304" width="8.6640625" style="45" customWidth="1"/>
    <col min="11305" max="11305" width="7.83203125" style="45" customWidth="1"/>
    <col min="11306" max="11306" width="8.6640625" style="45" customWidth="1"/>
    <col min="11307" max="11307" width="7.83203125" style="45" customWidth="1"/>
    <col min="11308" max="11308" width="8.6640625" style="45" customWidth="1"/>
    <col min="11309" max="11309" width="7.83203125" style="45" customWidth="1"/>
    <col min="11310" max="11310" width="8.5" style="45" customWidth="1"/>
    <col min="11311" max="11311" width="7.83203125" style="45" customWidth="1"/>
    <col min="11312" max="11312" width="9" style="45" customWidth="1"/>
    <col min="11313" max="11313" width="7.83203125" style="45" customWidth="1"/>
    <col min="11314" max="11314" width="8.5" style="45" customWidth="1"/>
    <col min="11315" max="11317" width="7.83203125" style="45" customWidth="1"/>
    <col min="11318" max="11318" width="10.1640625" style="45" customWidth="1"/>
    <col min="11319" max="11323" width="9.33203125" style="45"/>
    <col min="11324" max="11325" width="10.6640625" style="45" customWidth="1"/>
    <col min="11326" max="11326" width="11.6640625" style="45" customWidth="1"/>
    <col min="11327" max="11327" width="27.83203125" style="45" customWidth="1"/>
    <col min="11328" max="11328" width="11.1640625" style="45" customWidth="1"/>
    <col min="11329" max="11329" width="20.33203125" style="45" customWidth="1"/>
    <col min="11330" max="11332" width="9.33203125" style="45"/>
    <col min="11333" max="11333" width="28.33203125" style="45" customWidth="1"/>
    <col min="11334" max="11334" width="12" style="45" customWidth="1"/>
    <col min="11335" max="11335" width="9.33203125" style="45"/>
    <col min="11336" max="11336" width="20.1640625" style="45" customWidth="1"/>
    <col min="11337" max="11337" width="20.83203125" style="45" customWidth="1"/>
    <col min="11338" max="11338" width="9.33203125" style="45"/>
    <col min="11339" max="11339" width="35.1640625" style="45" customWidth="1"/>
    <col min="11340" max="11340" width="14.1640625" style="45" customWidth="1"/>
    <col min="11341" max="11341" width="42.33203125" style="45" customWidth="1"/>
    <col min="11342" max="11451" width="9.33203125" style="45"/>
    <col min="11452" max="11452" width="14.33203125" style="45" customWidth="1"/>
    <col min="11453" max="11454" width="0" style="45" hidden="1" customWidth="1"/>
    <col min="11455" max="11455" width="8.1640625" style="45" customWidth="1"/>
    <col min="11456" max="11456" width="8.83203125" style="45" customWidth="1"/>
    <col min="11457" max="11458" width="0" style="45" hidden="1" customWidth="1"/>
    <col min="11459" max="11459" width="6" style="45" customWidth="1"/>
    <col min="11460" max="11460" width="0" style="45" hidden="1" customWidth="1"/>
    <col min="11461" max="11461" width="15.33203125" style="45" customWidth="1"/>
    <col min="11462" max="11462" width="20.1640625" style="45" customWidth="1"/>
    <col min="11463" max="11463" width="18" style="45" customWidth="1"/>
    <col min="11464" max="11464" width="16.83203125" style="45" customWidth="1"/>
    <col min="11465" max="11465" width="22.1640625" style="45" customWidth="1"/>
    <col min="11466" max="11466" width="14.5" style="45" customWidth="1"/>
    <col min="11467" max="11467" width="34.33203125" style="45" customWidth="1"/>
    <col min="11468" max="11468" width="32" style="45" customWidth="1"/>
    <col min="11469" max="11469" width="35.83203125" style="45" customWidth="1"/>
    <col min="11470" max="11470" width="14.1640625" style="45" customWidth="1"/>
    <col min="11471" max="11471" width="12.5" style="45" customWidth="1"/>
    <col min="11472" max="11472" width="12" style="45" customWidth="1"/>
    <col min="11473" max="11473" width="9.5" style="45" customWidth="1"/>
    <col min="11474" max="11474" width="10.5" style="45" customWidth="1"/>
    <col min="11475" max="11475" width="7.83203125" style="45" customWidth="1"/>
    <col min="11476" max="11476" width="12" style="45" customWidth="1"/>
    <col min="11477" max="11497" width="7.83203125" style="45" customWidth="1"/>
    <col min="11498" max="11498" width="10.5" style="45" customWidth="1"/>
    <col min="11499" max="11513" width="7.83203125" style="45" customWidth="1"/>
    <col min="11514" max="11514" width="11.6640625" style="45" customWidth="1"/>
    <col min="11515" max="11515" width="6" style="45" customWidth="1"/>
    <col min="11516" max="11516" width="11.33203125" style="45" customWidth="1"/>
    <col min="11517" max="11517" width="6.1640625" style="45" customWidth="1"/>
    <col min="11518" max="11518" width="12.33203125" style="45" customWidth="1"/>
    <col min="11519" max="11519" width="6.5" style="45" customWidth="1"/>
    <col min="11520" max="11520" width="10.83203125" style="45" customWidth="1"/>
    <col min="11521" max="11521" width="6" style="45" customWidth="1"/>
    <col min="11522" max="11522" width="9" style="45" customWidth="1"/>
    <col min="11523" max="11523" width="6.1640625" style="45" customWidth="1"/>
    <col min="11524" max="11524" width="7.83203125" style="45" customWidth="1"/>
    <col min="11525" max="11525" width="7.1640625" style="45" customWidth="1"/>
    <col min="11526" max="11526" width="7.83203125" style="45" customWidth="1"/>
    <col min="11527" max="11527" width="6.5" style="45" customWidth="1"/>
    <col min="11528" max="11528" width="7.83203125" style="45" customWidth="1"/>
    <col min="11529" max="11529" width="6.1640625" style="45" customWidth="1"/>
    <col min="11530" max="11531" width="7.83203125" style="45" customWidth="1"/>
    <col min="11532" max="11532" width="8" style="45" customWidth="1"/>
    <col min="11533" max="11533" width="7.1640625" style="45" customWidth="1"/>
    <col min="11534" max="11534" width="10.83203125" style="45" customWidth="1"/>
    <col min="11535" max="11535" width="9.33203125" style="45" customWidth="1"/>
    <col min="11536" max="11536" width="9.83203125" style="45" customWidth="1"/>
    <col min="11537" max="11537" width="9.1640625" style="45" customWidth="1"/>
    <col min="11538" max="11539" width="10.1640625" style="45" customWidth="1"/>
    <col min="11540" max="11540" width="7.83203125" style="45" customWidth="1"/>
    <col min="11541" max="11541" width="9.33203125" style="45" customWidth="1"/>
    <col min="11542" max="11542" width="14.5" style="45" customWidth="1"/>
    <col min="11543" max="11543" width="71.1640625" style="45" customWidth="1"/>
    <col min="11544" max="11544" width="35.6640625" style="45" customWidth="1"/>
    <col min="11545" max="11545" width="14.5" style="45" customWidth="1"/>
    <col min="11546" max="11546" width="7.1640625" style="45" customWidth="1"/>
    <col min="11547" max="11547" width="6.6640625" style="45" customWidth="1"/>
    <col min="11548" max="11548" width="50.5" style="45" customWidth="1"/>
    <col min="11549" max="11551" width="0" style="45" hidden="1" customWidth="1"/>
    <col min="11552" max="11552" width="26.1640625" style="45" customWidth="1"/>
    <col min="11553" max="11553" width="15" style="45" customWidth="1"/>
    <col min="11554" max="11554" width="14.5" style="45" bestFit="1" customWidth="1"/>
    <col min="11555" max="11555" width="7.83203125" style="45" customWidth="1"/>
    <col min="11556" max="11556" width="14.33203125" style="45" customWidth="1"/>
    <col min="11557" max="11557" width="7.83203125" style="45" customWidth="1"/>
    <col min="11558" max="11558" width="10.33203125" style="45" customWidth="1"/>
    <col min="11559" max="11559" width="7.83203125" style="45" customWidth="1"/>
    <col min="11560" max="11560" width="8.6640625" style="45" customWidth="1"/>
    <col min="11561" max="11561" width="7.83203125" style="45" customWidth="1"/>
    <col min="11562" max="11562" width="8.6640625" style="45" customWidth="1"/>
    <col min="11563" max="11563" width="7.83203125" style="45" customWidth="1"/>
    <col min="11564" max="11564" width="8.6640625" style="45" customWidth="1"/>
    <col min="11565" max="11565" width="7.83203125" style="45" customWidth="1"/>
    <col min="11566" max="11566" width="8.5" style="45" customWidth="1"/>
    <col min="11567" max="11567" width="7.83203125" style="45" customWidth="1"/>
    <col min="11568" max="11568" width="9" style="45" customWidth="1"/>
    <col min="11569" max="11569" width="7.83203125" style="45" customWidth="1"/>
    <col min="11570" max="11570" width="8.5" style="45" customWidth="1"/>
    <col min="11571" max="11573" width="7.83203125" style="45" customWidth="1"/>
    <col min="11574" max="11574" width="10.1640625" style="45" customWidth="1"/>
    <col min="11575" max="11579" width="9.33203125" style="45"/>
    <col min="11580" max="11581" width="10.6640625" style="45" customWidth="1"/>
    <col min="11582" max="11582" width="11.6640625" style="45" customWidth="1"/>
    <col min="11583" max="11583" width="27.83203125" style="45" customWidth="1"/>
    <col min="11584" max="11584" width="11.1640625" style="45" customWidth="1"/>
    <col min="11585" max="11585" width="20.33203125" style="45" customWidth="1"/>
    <col min="11586" max="11588" width="9.33203125" style="45"/>
    <col min="11589" max="11589" width="28.33203125" style="45" customWidth="1"/>
    <col min="11590" max="11590" width="12" style="45" customWidth="1"/>
    <col min="11591" max="11591" width="9.33203125" style="45"/>
    <col min="11592" max="11592" width="20.1640625" style="45" customWidth="1"/>
    <col min="11593" max="11593" width="20.83203125" style="45" customWidth="1"/>
    <col min="11594" max="11594" width="9.33203125" style="45"/>
    <col min="11595" max="11595" width="35.1640625" style="45" customWidth="1"/>
    <col min="11596" max="11596" width="14.1640625" style="45" customWidth="1"/>
    <col min="11597" max="11597" width="42.33203125" style="45" customWidth="1"/>
    <col min="11598" max="11707" width="9.33203125" style="45"/>
    <col min="11708" max="11708" width="14.33203125" style="45" customWidth="1"/>
    <col min="11709" max="11710" width="0" style="45" hidden="1" customWidth="1"/>
    <col min="11711" max="11711" width="8.1640625" style="45" customWidth="1"/>
    <col min="11712" max="11712" width="8.83203125" style="45" customWidth="1"/>
    <col min="11713" max="11714" width="0" style="45" hidden="1" customWidth="1"/>
    <col min="11715" max="11715" width="6" style="45" customWidth="1"/>
    <col min="11716" max="11716" width="0" style="45" hidden="1" customWidth="1"/>
    <col min="11717" max="11717" width="15.33203125" style="45" customWidth="1"/>
    <col min="11718" max="11718" width="20.1640625" style="45" customWidth="1"/>
    <col min="11719" max="11719" width="18" style="45" customWidth="1"/>
    <col min="11720" max="11720" width="16.83203125" style="45" customWidth="1"/>
    <col min="11721" max="11721" width="22.1640625" style="45" customWidth="1"/>
    <col min="11722" max="11722" width="14.5" style="45" customWidth="1"/>
    <col min="11723" max="11723" width="34.33203125" style="45" customWidth="1"/>
    <col min="11724" max="11724" width="32" style="45" customWidth="1"/>
    <col min="11725" max="11725" width="35.83203125" style="45" customWidth="1"/>
    <col min="11726" max="11726" width="14.1640625" style="45" customWidth="1"/>
    <col min="11727" max="11727" width="12.5" style="45" customWidth="1"/>
    <col min="11728" max="11728" width="12" style="45" customWidth="1"/>
    <col min="11729" max="11729" width="9.5" style="45" customWidth="1"/>
    <col min="11730" max="11730" width="10.5" style="45" customWidth="1"/>
    <col min="11731" max="11731" width="7.83203125" style="45" customWidth="1"/>
    <col min="11732" max="11732" width="12" style="45" customWidth="1"/>
    <col min="11733" max="11753" width="7.83203125" style="45" customWidth="1"/>
    <col min="11754" max="11754" width="10.5" style="45" customWidth="1"/>
    <col min="11755" max="11769" width="7.83203125" style="45" customWidth="1"/>
    <col min="11770" max="11770" width="11.6640625" style="45" customWidth="1"/>
    <col min="11771" max="11771" width="6" style="45" customWidth="1"/>
    <col min="11772" max="11772" width="11.33203125" style="45" customWidth="1"/>
    <col min="11773" max="11773" width="6.1640625" style="45" customWidth="1"/>
    <col min="11774" max="11774" width="12.33203125" style="45" customWidth="1"/>
    <col min="11775" max="11775" width="6.5" style="45" customWidth="1"/>
    <col min="11776" max="11776" width="10.83203125" style="45" customWidth="1"/>
    <col min="11777" max="11777" width="6" style="45" customWidth="1"/>
    <col min="11778" max="11778" width="9" style="45" customWidth="1"/>
    <col min="11779" max="11779" width="6.1640625" style="45" customWidth="1"/>
    <col min="11780" max="11780" width="7.83203125" style="45" customWidth="1"/>
    <col min="11781" max="11781" width="7.1640625" style="45" customWidth="1"/>
    <col min="11782" max="11782" width="7.83203125" style="45" customWidth="1"/>
    <col min="11783" max="11783" width="6.5" style="45" customWidth="1"/>
    <col min="11784" max="11784" width="7.83203125" style="45" customWidth="1"/>
    <col min="11785" max="11785" width="6.1640625" style="45" customWidth="1"/>
    <col min="11786" max="11787" width="7.83203125" style="45" customWidth="1"/>
    <col min="11788" max="11788" width="8" style="45" customWidth="1"/>
    <col min="11789" max="11789" width="7.1640625" style="45" customWidth="1"/>
    <col min="11790" max="11790" width="10.83203125" style="45" customWidth="1"/>
    <col min="11791" max="11791" width="9.33203125" style="45" customWidth="1"/>
    <col min="11792" max="11792" width="9.83203125" style="45" customWidth="1"/>
    <col min="11793" max="11793" width="9.1640625" style="45" customWidth="1"/>
    <col min="11794" max="11795" width="10.1640625" style="45" customWidth="1"/>
    <col min="11796" max="11796" width="7.83203125" style="45" customWidth="1"/>
    <col min="11797" max="11797" width="9.33203125" style="45" customWidth="1"/>
    <col min="11798" max="11798" width="14.5" style="45" customWidth="1"/>
    <col min="11799" max="11799" width="71.1640625" style="45" customWidth="1"/>
    <col min="11800" max="11800" width="35.6640625" style="45" customWidth="1"/>
    <col min="11801" max="11801" width="14.5" style="45" customWidth="1"/>
    <col min="11802" max="11802" width="7.1640625" style="45" customWidth="1"/>
    <col min="11803" max="11803" width="6.6640625" style="45" customWidth="1"/>
    <col min="11804" max="11804" width="50.5" style="45" customWidth="1"/>
    <col min="11805" max="11807" width="0" style="45" hidden="1" customWidth="1"/>
    <col min="11808" max="11808" width="26.1640625" style="45" customWidth="1"/>
    <col min="11809" max="11809" width="15" style="45" customWidth="1"/>
    <col min="11810" max="11810" width="14.5" style="45" bestFit="1" customWidth="1"/>
    <col min="11811" max="11811" width="7.83203125" style="45" customWidth="1"/>
    <col min="11812" max="11812" width="14.33203125" style="45" customWidth="1"/>
    <col min="11813" max="11813" width="7.83203125" style="45" customWidth="1"/>
    <col min="11814" max="11814" width="10.33203125" style="45" customWidth="1"/>
    <col min="11815" max="11815" width="7.83203125" style="45" customWidth="1"/>
    <col min="11816" max="11816" width="8.6640625" style="45" customWidth="1"/>
    <col min="11817" max="11817" width="7.83203125" style="45" customWidth="1"/>
    <col min="11818" max="11818" width="8.6640625" style="45" customWidth="1"/>
    <col min="11819" max="11819" width="7.83203125" style="45" customWidth="1"/>
    <col min="11820" max="11820" width="8.6640625" style="45" customWidth="1"/>
    <col min="11821" max="11821" width="7.83203125" style="45" customWidth="1"/>
    <col min="11822" max="11822" width="8.5" style="45" customWidth="1"/>
    <col min="11823" max="11823" width="7.83203125" style="45" customWidth="1"/>
    <col min="11824" max="11824" width="9" style="45" customWidth="1"/>
    <col min="11825" max="11825" width="7.83203125" style="45" customWidth="1"/>
    <col min="11826" max="11826" width="8.5" style="45" customWidth="1"/>
    <col min="11827" max="11829" width="7.83203125" style="45" customWidth="1"/>
    <col min="11830" max="11830" width="10.1640625" style="45" customWidth="1"/>
    <col min="11831" max="11835" width="9.33203125" style="45"/>
    <col min="11836" max="11837" width="10.6640625" style="45" customWidth="1"/>
    <col min="11838" max="11838" width="11.6640625" style="45" customWidth="1"/>
    <col min="11839" max="11839" width="27.83203125" style="45" customWidth="1"/>
    <col min="11840" max="11840" width="11.1640625" style="45" customWidth="1"/>
    <col min="11841" max="11841" width="20.33203125" style="45" customWidth="1"/>
    <col min="11842" max="11844" width="9.33203125" style="45"/>
    <col min="11845" max="11845" width="28.33203125" style="45" customWidth="1"/>
    <col min="11846" max="11846" width="12" style="45" customWidth="1"/>
    <col min="11847" max="11847" width="9.33203125" style="45"/>
    <col min="11848" max="11848" width="20.1640625" style="45" customWidth="1"/>
    <col min="11849" max="11849" width="20.83203125" style="45" customWidth="1"/>
    <col min="11850" max="11850" width="9.33203125" style="45"/>
    <col min="11851" max="11851" width="35.1640625" style="45" customWidth="1"/>
    <col min="11852" max="11852" width="14.1640625" style="45" customWidth="1"/>
    <col min="11853" max="11853" width="42.33203125" style="45" customWidth="1"/>
    <col min="11854" max="11963" width="9.33203125" style="45"/>
    <col min="11964" max="11964" width="14.33203125" style="45" customWidth="1"/>
    <col min="11965" max="11966" width="0" style="45" hidden="1" customWidth="1"/>
    <col min="11967" max="11967" width="8.1640625" style="45" customWidth="1"/>
    <col min="11968" max="11968" width="8.83203125" style="45" customWidth="1"/>
    <col min="11969" max="11970" width="0" style="45" hidden="1" customWidth="1"/>
    <col min="11971" max="11971" width="6" style="45" customWidth="1"/>
    <col min="11972" max="11972" width="0" style="45" hidden="1" customWidth="1"/>
    <col min="11973" max="11973" width="15.33203125" style="45" customWidth="1"/>
    <col min="11974" max="11974" width="20.1640625" style="45" customWidth="1"/>
    <col min="11975" max="11975" width="18" style="45" customWidth="1"/>
    <col min="11976" max="11976" width="16.83203125" style="45" customWidth="1"/>
    <col min="11977" max="11977" width="22.1640625" style="45" customWidth="1"/>
    <col min="11978" max="11978" width="14.5" style="45" customWidth="1"/>
    <col min="11979" max="11979" width="34.33203125" style="45" customWidth="1"/>
    <col min="11980" max="11980" width="32" style="45" customWidth="1"/>
    <col min="11981" max="11981" width="35.83203125" style="45" customWidth="1"/>
    <col min="11982" max="11982" width="14.1640625" style="45" customWidth="1"/>
    <col min="11983" max="11983" width="12.5" style="45" customWidth="1"/>
    <col min="11984" max="11984" width="12" style="45" customWidth="1"/>
    <col min="11985" max="11985" width="9.5" style="45" customWidth="1"/>
    <col min="11986" max="11986" width="10.5" style="45" customWidth="1"/>
    <col min="11987" max="11987" width="7.83203125" style="45" customWidth="1"/>
    <col min="11988" max="11988" width="12" style="45" customWidth="1"/>
    <col min="11989" max="12009" width="7.83203125" style="45" customWidth="1"/>
    <col min="12010" max="12010" width="10.5" style="45" customWidth="1"/>
    <col min="12011" max="12025" width="7.83203125" style="45" customWidth="1"/>
    <col min="12026" max="12026" width="11.6640625" style="45" customWidth="1"/>
    <col min="12027" max="12027" width="6" style="45" customWidth="1"/>
    <col min="12028" max="12028" width="11.33203125" style="45" customWidth="1"/>
    <col min="12029" max="12029" width="6.1640625" style="45" customWidth="1"/>
    <col min="12030" max="12030" width="12.33203125" style="45" customWidth="1"/>
    <col min="12031" max="12031" width="6.5" style="45" customWidth="1"/>
    <col min="12032" max="12032" width="10.83203125" style="45" customWidth="1"/>
    <col min="12033" max="12033" width="6" style="45" customWidth="1"/>
    <col min="12034" max="12034" width="9" style="45" customWidth="1"/>
    <col min="12035" max="12035" width="6.1640625" style="45" customWidth="1"/>
    <col min="12036" max="12036" width="7.83203125" style="45" customWidth="1"/>
    <col min="12037" max="12037" width="7.1640625" style="45" customWidth="1"/>
    <col min="12038" max="12038" width="7.83203125" style="45" customWidth="1"/>
    <col min="12039" max="12039" width="6.5" style="45" customWidth="1"/>
    <col min="12040" max="12040" width="7.83203125" style="45" customWidth="1"/>
    <col min="12041" max="12041" width="6.1640625" style="45" customWidth="1"/>
    <col min="12042" max="12043" width="7.83203125" style="45" customWidth="1"/>
    <col min="12044" max="12044" width="8" style="45" customWidth="1"/>
    <col min="12045" max="12045" width="7.1640625" style="45" customWidth="1"/>
    <col min="12046" max="12046" width="10.83203125" style="45" customWidth="1"/>
    <col min="12047" max="12047" width="9.33203125" style="45" customWidth="1"/>
    <col min="12048" max="12048" width="9.83203125" style="45" customWidth="1"/>
    <col min="12049" max="12049" width="9.1640625" style="45" customWidth="1"/>
    <col min="12050" max="12051" width="10.1640625" style="45" customWidth="1"/>
    <col min="12052" max="12052" width="7.83203125" style="45" customWidth="1"/>
    <col min="12053" max="12053" width="9.33203125" style="45" customWidth="1"/>
    <col min="12054" max="12054" width="14.5" style="45" customWidth="1"/>
    <col min="12055" max="12055" width="71.1640625" style="45" customWidth="1"/>
    <col min="12056" max="12056" width="35.6640625" style="45" customWidth="1"/>
    <col min="12057" max="12057" width="14.5" style="45" customWidth="1"/>
    <col min="12058" max="12058" width="7.1640625" style="45" customWidth="1"/>
    <col min="12059" max="12059" width="6.6640625" style="45" customWidth="1"/>
    <col min="12060" max="12060" width="50.5" style="45" customWidth="1"/>
    <col min="12061" max="12063" width="0" style="45" hidden="1" customWidth="1"/>
    <col min="12064" max="12064" width="26.1640625" style="45" customWidth="1"/>
    <col min="12065" max="12065" width="15" style="45" customWidth="1"/>
    <col min="12066" max="12066" width="14.5" style="45" bestFit="1" customWidth="1"/>
    <col min="12067" max="12067" width="7.83203125" style="45" customWidth="1"/>
    <col min="12068" max="12068" width="14.33203125" style="45" customWidth="1"/>
    <col min="12069" max="12069" width="7.83203125" style="45" customWidth="1"/>
    <col min="12070" max="12070" width="10.33203125" style="45" customWidth="1"/>
    <col min="12071" max="12071" width="7.83203125" style="45" customWidth="1"/>
    <col min="12072" max="12072" width="8.6640625" style="45" customWidth="1"/>
    <col min="12073" max="12073" width="7.83203125" style="45" customWidth="1"/>
    <col min="12074" max="12074" width="8.6640625" style="45" customWidth="1"/>
    <col min="12075" max="12075" width="7.83203125" style="45" customWidth="1"/>
    <col min="12076" max="12076" width="8.6640625" style="45" customWidth="1"/>
    <col min="12077" max="12077" width="7.83203125" style="45" customWidth="1"/>
    <col min="12078" max="12078" width="8.5" style="45" customWidth="1"/>
    <col min="12079" max="12079" width="7.83203125" style="45" customWidth="1"/>
    <col min="12080" max="12080" width="9" style="45" customWidth="1"/>
    <col min="12081" max="12081" width="7.83203125" style="45" customWidth="1"/>
    <col min="12082" max="12082" width="8.5" style="45" customWidth="1"/>
    <col min="12083" max="12085" width="7.83203125" style="45" customWidth="1"/>
    <col min="12086" max="12086" width="10.1640625" style="45" customWidth="1"/>
    <col min="12087" max="12091" width="9.33203125" style="45"/>
    <col min="12092" max="12093" width="10.6640625" style="45" customWidth="1"/>
    <col min="12094" max="12094" width="11.6640625" style="45" customWidth="1"/>
    <col min="12095" max="12095" width="27.83203125" style="45" customWidth="1"/>
    <col min="12096" max="12096" width="11.1640625" style="45" customWidth="1"/>
    <col min="12097" max="12097" width="20.33203125" style="45" customWidth="1"/>
    <col min="12098" max="12100" width="9.33203125" style="45"/>
    <col min="12101" max="12101" width="28.33203125" style="45" customWidth="1"/>
    <col min="12102" max="12102" width="12" style="45" customWidth="1"/>
    <col min="12103" max="12103" width="9.33203125" style="45"/>
    <col min="12104" max="12104" width="20.1640625" style="45" customWidth="1"/>
    <col min="12105" max="12105" width="20.83203125" style="45" customWidth="1"/>
    <col min="12106" max="12106" width="9.33203125" style="45"/>
    <col min="12107" max="12107" width="35.1640625" style="45" customWidth="1"/>
    <col min="12108" max="12108" width="14.1640625" style="45" customWidth="1"/>
    <col min="12109" max="12109" width="42.33203125" style="45" customWidth="1"/>
    <col min="12110" max="12219" width="9.33203125" style="45"/>
    <col min="12220" max="12220" width="14.33203125" style="45" customWidth="1"/>
    <col min="12221" max="12222" width="0" style="45" hidden="1" customWidth="1"/>
    <col min="12223" max="12223" width="8.1640625" style="45" customWidth="1"/>
    <col min="12224" max="12224" width="8.83203125" style="45" customWidth="1"/>
    <col min="12225" max="12226" width="0" style="45" hidden="1" customWidth="1"/>
    <col min="12227" max="12227" width="6" style="45" customWidth="1"/>
    <col min="12228" max="12228" width="0" style="45" hidden="1" customWidth="1"/>
    <col min="12229" max="12229" width="15.33203125" style="45" customWidth="1"/>
    <col min="12230" max="12230" width="20.1640625" style="45" customWidth="1"/>
    <col min="12231" max="12231" width="18" style="45" customWidth="1"/>
    <col min="12232" max="12232" width="16.83203125" style="45" customWidth="1"/>
    <col min="12233" max="12233" width="22.1640625" style="45" customWidth="1"/>
    <col min="12234" max="12234" width="14.5" style="45" customWidth="1"/>
    <col min="12235" max="12235" width="34.33203125" style="45" customWidth="1"/>
    <col min="12236" max="12236" width="32" style="45" customWidth="1"/>
    <col min="12237" max="12237" width="35.83203125" style="45" customWidth="1"/>
    <col min="12238" max="12238" width="14.1640625" style="45" customWidth="1"/>
    <col min="12239" max="12239" width="12.5" style="45" customWidth="1"/>
    <col min="12240" max="12240" width="12" style="45" customWidth="1"/>
    <col min="12241" max="12241" width="9.5" style="45" customWidth="1"/>
    <col min="12242" max="12242" width="10.5" style="45" customWidth="1"/>
    <col min="12243" max="12243" width="7.83203125" style="45" customWidth="1"/>
    <col min="12244" max="12244" width="12" style="45" customWidth="1"/>
    <col min="12245" max="12265" width="7.83203125" style="45" customWidth="1"/>
    <col min="12266" max="12266" width="10.5" style="45" customWidth="1"/>
    <col min="12267" max="12281" width="7.83203125" style="45" customWidth="1"/>
    <col min="12282" max="12282" width="11.6640625" style="45" customWidth="1"/>
    <col min="12283" max="12283" width="6" style="45" customWidth="1"/>
    <col min="12284" max="12284" width="11.33203125" style="45" customWidth="1"/>
    <col min="12285" max="12285" width="6.1640625" style="45" customWidth="1"/>
    <col min="12286" max="12286" width="12.33203125" style="45" customWidth="1"/>
    <col min="12287" max="12287" width="6.5" style="45" customWidth="1"/>
    <col min="12288" max="12288" width="10.83203125" style="45" customWidth="1"/>
    <col min="12289" max="12289" width="6" style="45" customWidth="1"/>
    <col min="12290" max="12290" width="9" style="45" customWidth="1"/>
    <col min="12291" max="12291" width="6.1640625" style="45" customWidth="1"/>
    <col min="12292" max="12292" width="7.83203125" style="45" customWidth="1"/>
    <col min="12293" max="12293" width="7.1640625" style="45" customWidth="1"/>
    <col min="12294" max="12294" width="7.83203125" style="45" customWidth="1"/>
    <col min="12295" max="12295" width="6.5" style="45" customWidth="1"/>
    <col min="12296" max="12296" width="7.83203125" style="45" customWidth="1"/>
    <col min="12297" max="12297" width="6.1640625" style="45" customWidth="1"/>
    <col min="12298" max="12299" width="7.83203125" style="45" customWidth="1"/>
    <col min="12300" max="12300" width="8" style="45" customWidth="1"/>
    <col min="12301" max="12301" width="7.1640625" style="45" customWidth="1"/>
    <col min="12302" max="12302" width="10.83203125" style="45" customWidth="1"/>
    <col min="12303" max="12303" width="9.33203125" style="45" customWidth="1"/>
    <col min="12304" max="12304" width="9.83203125" style="45" customWidth="1"/>
    <col min="12305" max="12305" width="9.1640625" style="45" customWidth="1"/>
    <col min="12306" max="12307" width="10.1640625" style="45" customWidth="1"/>
    <col min="12308" max="12308" width="7.83203125" style="45" customWidth="1"/>
    <col min="12309" max="12309" width="9.33203125" style="45" customWidth="1"/>
    <col min="12310" max="12310" width="14.5" style="45" customWidth="1"/>
    <col min="12311" max="12311" width="71.1640625" style="45" customWidth="1"/>
    <col min="12312" max="12312" width="35.6640625" style="45" customWidth="1"/>
    <col min="12313" max="12313" width="14.5" style="45" customWidth="1"/>
    <col min="12314" max="12314" width="7.1640625" style="45" customWidth="1"/>
    <col min="12315" max="12315" width="6.6640625" style="45" customWidth="1"/>
    <col min="12316" max="12316" width="50.5" style="45" customWidth="1"/>
    <col min="12317" max="12319" width="0" style="45" hidden="1" customWidth="1"/>
    <col min="12320" max="12320" width="26.1640625" style="45" customWidth="1"/>
    <col min="12321" max="12321" width="15" style="45" customWidth="1"/>
    <col min="12322" max="12322" width="14.5" style="45" bestFit="1" customWidth="1"/>
    <col min="12323" max="12323" width="7.83203125" style="45" customWidth="1"/>
    <col min="12324" max="12324" width="14.33203125" style="45" customWidth="1"/>
    <col min="12325" max="12325" width="7.83203125" style="45" customWidth="1"/>
    <col min="12326" max="12326" width="10.33203125" style="45" customWidth="1"/>
    <col min="12327" max="12327" width="7.83203125" style="45" customWidth="1"/>
    <col min="12328" max="12328" width="8.6640625" style="45" customWidth="1"/>
    <col min="12329" max="12329" width="7.83203125" style="45" customWidth="1"/>
    <col min="12330" max="12330" width="8.6640625" style="45" customWidth="1"/>
    <col min="12331" max="12331" width="7.83203125" style="45" customWidth="1"/>
    <col min="12332" max="12332" width="8.6640625" style="45" customWidth="1"/>
    <col min="12333" max="12333" width="7.83203125" style="45" customWidth="1"/>
    <col min="12334" max="12334" width="8.5" style="45" customWidth="1"/>
    <col min="12335" max="12335" width="7.83203125" style="45" customWidth="1"/>
    <col min="12336" max="12336" width="9" style="45" customWidth="1"/>
    <col min="12337" max="12337" width="7.83203125" style="45" customWidth="1"/>
    <col min="12338" max="12338" width="8.5" style="45" customWidth="1"/>
    <col min="12339" max="12341" width="7.83203125" style="45" customWidth="1"/>
    <col min="12342" max="12342" width="10.1640625" style="45" customWidth="1"/>
    <col min="12343" max="12347" width="9.33203125" style="45"/>
    <col min="12348" max="12349" width="10.6640625" style="45" customWidth="1"/>
    <col min="12350" max="12350" width="11.6640625" style="45" customWidth="1"/>
    <col min="12351" max="12351" width="27.83203125" style="45" customWidth="1"/>
    <col min="12352" max="12352" width="11.1640625" style="45" customWidth="1"/>
    <col min="12353" max="12353" width="20.33203125" style="45" customWidth="1"/>
    <col min="12354" max="12356" width="9.33203125" style="45"/>
    <col min="12357" max="12357" width="28.33203125" style="45" customWidth="1"/>
    <col min="12358" max="12358" width="12" style="45" customWidth="1"/>
    <col min="12359" max="12359" width="9.33203125" style="45"/>
    <col min="12360" max="12360" width="20.1640625" style="45" customWidth="1"/>
    <col min="12361" max="12361" width="20.83203125" style="45" customWidth="1"/>
    <col min="12362" max="12362" width="9.33203125" style="45"/>
    <col min="12363" max="12363" width="35.1640625" style="45" customWidth="1"/>
    <col min="12364" max="12364" width="14.1640625" style="45" customWidth="1"/>
    <col min="12365" max="12365" width="42.33203125" style="45" customWidth="1"/>
    <col min="12366" max="12475" width="9.33203125" style="45"/>
    <col min="12476" max="12476" width="14.33203125" style="45" customWidth="1"/>
    <col min="12477" max="12478" width="0" style="45" hidden="1" customWidth="1"/>
    <col min="12479" max="12479" width="8.1640625" style="45" customWidth="1"/>
    <col min="12480" max="12480" width="8.83203125" style="45" customWidth="1"/>
    <col min="12481" max="12482" width="0" style="45" hidden="1" customWidth="1"/>
    <col min="12483" max="12483" width="6" style="45" customWidth="1"/>
    <col min="12484" max="12484" width="0" style="45" hidden="1" customWidth="1"/>
    <col min="12485" max="12485" width="15.33203125" style="45" customWidth="1"/>
    <col min="12486" max="12486" width="20.1640625" style="45" customWidth="1"/>
    <col min="12487" max="12487" width="18" style="45" customWidth="1"/>
    <col min="12488" max="12488" width="16.83203125" style="45" customWidth="1"/>
    <col min="12489" max="12489" width="22.1640625" style="45" customWidth="1"/>
    <col min="12490" max="12490" width="14.5" style="45" customWidth="1"/>
    <col min="12491" max="12491" width="34.33203125" style="45" customWidth="1"/>
    <col min="12492" max="12492" width="32" style="45" customWidth="1"/>
    <col min="12493" max="12493" width="35.83203125" style="45" customWidth="1"/>
    <col min="12494" max="12494" width="14.1640625" style="45" customWidth="1"/>
    <col min="12495" max="12495" width="12.5" style="45" customWidth="1"/>
    <col min="12496" max="12496" width="12" style="45" customWidth="1"/>
    <col min="12497" max="12497" width="9.5" style="45" customWidth="1"/>
    <col min="12498" max="12498" width="10.5" style="45" customWidth="1"/>
    <col min="12499" max="12499" width="7.83203125" style="45" customWidth="1"/>
    <col min="12500" max="12500" width="12" style="45" customWidth="1"/>
    <col min="12501" max="12521" width="7.83203125" style="45" customWidth="1"/>
    <col min="12522" max="12522" width="10.5" style="45" customWidth="1"/>
    <col min="12523" max="12537" width="7.83203125" style="45" customWidth="1"/>
    <col min="12538" max="12538" width="11.6640625" style="45" customWidth="1"/>
    <col min="12539" max="12539" width="6" style="45" customWidth="1"/>
    <col min="12540" max="12540" width="11.33203125" style="45" customWidth="1"/>
    <col min="12541" max="12541" width="6.1640625" style="45" customWidth="1"/>
    <col min="12542" max="12542" width="12.33203125" style="45" customWidth="1"/>
    <col min="12543" max="12543" width="6.5" style="45" customWidth="1"/>
    <col min="12544" max="12544" width="10.83203125" style="45" customWidth="1"/>
    <col min="12545" max="12545" width="6" style="45" customWidth="1"/>
    <col min="12546" max="12546" width="9" style="45" customWidth="1"/>
    <col min="12547" max="12547" width="6.1640625" style="45" customWidth="1"/>
    <col min="12548" max="12548" width="7.83203125" style="45" customWidth="1"/>
    <col min="12549" max="12549" width="7.1640625" style="45" customWidth="1"/>
    <col min="12550" max="12550" width="7.83203125" style="45" customWidth="1"/>
    <col min="12551" max="12551" width="6.5" style="45" customWidth="1"/>
    <col min="12552" max="12552" width="7.83203125" style="45" customWidth="1"/>
    <col min="12553" max="12553" width="6.1640625" style="45" customWidth="1"/>
    <col min="12554" max="12555" width="7.83203125" style="45" customWidth="1"/>
    <col min="12556" max="12556" width="8" style="45" customWidth="1"/>
    <col min="12557" max="12557" width="7.1640625" style="45" customWidth="1"/>
    <col min="12558" max="12558" width="10.83203125" style="45" customWidth="1"/>
    <col min="12559" max="12559" width="9.33203125" style="45" customWidth="1"/>
    <col min="12560" max="12560" width="9.83203125" style="45" customWidth="1"/>
    <col min="12561" max="12561" width="9.1640625" style="45" customWidth="1"/>
    <col min="12562" max="12563" width="10.1640625" style="45" customWidth="1"/>
    <col min="12564" max="12564" width="7.83203125" style="45" customWidth="1"/>
    <col min="12565" max="12565" width="9.33203125" style="45" customWidth="1"/>
    <col min="12566" max="12566" width="14.5" style="45" customWidth="1"/>
    <col min="12567" max="12567" width="71.1640625" style="45" customWidth="1"/>
    <col min="12568" max="12568" width="35.6640625" style="45" customWidth="1"/>
    <col min="12569" max="12569" width="14.5" style="45" customWidth="1"/>
    <col min="12570" max="12570" width="7.1640625" style="45" customWidth="1"/>
    <col min="12571" max="12571" width="6.6640625" style="45" customWidth="1"/>
    <col min="12572" max="12572" width="50.5" style="45" customWidth="1"/>
    <col min="12573" max="12575" width="0" style="45" hidden="1" customWidth="1"/>
    <col min="12576" max="12576" width="26.1640625" style="45" customWidth="1"/>
    <col min="12577" max="12577" width="15" style="45" customWidth="1"/>
    <col min="12578" max="12578" width="14.5" style="45" bestFit="1" customWidth="1"/>
    <col min="12579" max="12579" width="7.83203125" style="45" customWidth="1"/>
    <col min="12580" max="12580" width="14.33203125" style="45" customWidth="1"/>
    <col min="12581" max="12581" width="7.83203125" style="45" customWidth="1"/>
    <col min="12582" max="12582" width="10.33203125" style="45" customWidth="1"/>
    <col min="12583" max="12583" width="7.83203125" style="45" customWidth="1"/>
    <col min="12584" max="12584" width="8.6640625" style="45" customWidth="1"/>
    <col min="12585" max="12585" width="7.83203125" style="45" customWidth="1"/>
    <col min="12586" max="12586" width="8.6640625" style="45" customWidth="1"/>
    <col min="12587" max="12587" width="7.83203125" style="45" customWidth="1"/>
    <col min="12588" max="12588" width="8.6640625" style="45" customWidth="1"/>
    <col min="12589" max="12589" width="7.83203125" style="45" customWidth="1"/>
    <col min="12590" max="12590" width="8.5" style="45" customWidth="1"/>
    <col min="12591" max="12591" width="7.83203125" style="45" customWidth="1"/>
    <col min="12592" max="12592" width="9" style="45" customWidth="1"/>
    <col min="12593" max="12593" width="7.83203125" style="45" customWidth="1"/>
    <col min="12594" max="12594" width="8.5" style="45" customWidth="1"/>
    <col min="12595" max="12597" width="7.83203125" style="45" customWidth="1"/>
    <col min="12598" max="12598" width="10.1640625" style="45" customWidth="1"/>
    <col min="12599" max="12603" width="9.33203125" style="45"/>
    <col min="12604" max="12605" width="10.6640625" style="45" customWidth="1"/>
    <col min="12606" max="12606" width="11.6640625" style="45" customWidth="1"/>
    <col min="12607" max="12607" width="27.83203125" style="45" customWidth="1"/>
    <col min="12608" max="12608" width="11.1640625" style="45" customWidth="1"/>
    <col min="12609" max="12609" width="20.33203125" style="45" customWidth="1"/>
    <col min="12610" max="12612" width="9.33203125" style="45"/>
    <col min="12613" max="12613" width="28.33203125" style="45" customWidth="1"/>
    <col min="12614" max="12614" width="12" style="45" customWidth="1"/>
    <col min="12615" max="12615" width="9.33203125" style="45"/>
    <col min="12616" max="12616" width="20.1640625" style="45" customWidth="1"/>
    <col min="12617" max="12617" width="20.83203125" style="45" customWidth="1"/>
    <col min="12618" max="12618" width="9.33203125" style="45"/>
    <col min="12619" max="12619" width="35.1640625" style="45" customWidth="1"/>
    <col min="12620" max="12620" width="14.1640625" style="45" customWidth="1"/>
    <col min="12621" max="12621" width="42.33203125" style="45" customWidth="1"/>
    <col min="12622" max="12731" width="9.33203125" style="45"/>
    <col min="12732" max="12732" width="14.33203125" style="45" customWidth="1"/>
    <col min="12733" max="12734" width="0" style="45" hidden="1" customWidth="1"/>
    <col min="12735" max="12735" width="8.1640625" style="45" customWidth="1"/>
    <col min="12736" max="12736" width="8.83203125" style="45" customWidth="1"/>
    <col min="12737" max="12738" width="0" style="45" hidden="1" customWidth="1"/>
    <col min="12739" max="12739" width="6" style="45" customWidth="1"/>
    <col min="12740" max="12740" width="0" style="45" hidden="1" customWidth="1"/>
    <col min="12741" max="12741" width="15.33203125" style="45" customWidth="1"/>
    <col min="12742" max="12742" width="20.1640625" style="45" customWidth="1"/>
    <col min="12743" max="12743" width="18" style="45" customWidth="1"/>
    <col min="12744" max="12744" width="16.83203125" style="45" customWidth="1"/>
    <col min="12745" max="12745" width="22.1640625" style="45" customWidth="1"/>
    <col min="12746" max="12746" width="14.5" style="45" customWidth="1"/>
    <col min="12747" max="12747" width="34.33203125" style="45" customWidth="1"/>
    <col min="12748" max="12748" width="32" style="45" customWidth="1"/>
    <col min="12749" max="12749" width="35.83203125" style="45" customWidth="1"/>
    <col min="12750" max="12750" width="14.1640625" style="45" customWidth="1"/>
    <col min="12751" max="12751" width="12.5" style="45" customWidth="1"/>
    <col min="12752" max="12752" width="12" style="45" customWidth="1"/>
    <col min="12753" max="12753" width="9.5" style="45" customWidth="1"/>
    <col min="12754" max="12754" width="10.5" style="45" customWidth="1"/>
    <col min="12755" max="12755" width="7.83203125" style="45" customWidth="1"/>
    <col min="12756" max="12756" width="12" style="45" customWidth="1"/>
    <col min="12757" max="12777" width="7.83203125" style="45" customWidth="1"/>
    <col min="12778" max="12778" width="10.5" style="45" customWidth="1"/>
    <col min="12779" max="12793" width="7.83203125" style="45" customWidth="1"/>
    <col min="12794" max="12794" width="11.6640625" style="45" customWidth="1"/>
    <col min="12795" max="12795" width="6" style="45" customWidth="1"/>
    <col min="12796" max="12796" width="11.33203125" style="45" customWidth="1"/>
    <col min="12797" max="12797" width="6.1640625" style="45" customWidth="1"/>
    <col min="12798" max="12798" width="12.33203125" style="45" customWidth="1"/>
    <col min="12799" max="12799" width="6.5" style="45" customWidth="1"/>
    <col min="12800" max="12800" width="10.83203125" style="45" customWidth="1"/>
    <col min="12801" max="12801" width="6" style="45" customWidth="1"/>
    <col min="12802" max="12802" width="9" style="45" customWidth="1"/>
    <col min="12803" max="12803" width="6.1640625" style="45" customWidth="1"/>
    <col min="12804" max="12804" width="7.83203125" style="45" customWidth="1"/>
    <col min="12805" max="12805" width="7.1640625" style="45" customWidth="1"/>
    <col min="12806" max="12806" width="7.83203125" style="45" customWidth="1"/>
    <col min="12807" max="12807" width="6.5" style="45" customWidth="1"/>
    <col min="12808" max="12808" width="7.83203125" style="45" customWidth="1"/>
    <col min="12809" max="12809" width="6.1640625" style="45" customWidth="1"/>
    <col min="12810" max="12811" width="7.83203125" style="45" customWidth="1"/>
    <col min="12812" max="12812" width="8" style="45" customWidth="1"/>
    <col min="12813" max="12813" width="7.1640625" style="45" customWidth="1"/>
    <col min="12814" max="12814" width="10.83203125" style="45" customWidth="1"/>
    <col min="12815" max="12815" width="9.33203125" style="45" customWidth="1"/>
    <col min="12816" max="12816" width="9.83203125" style="45" customWidth="1"/>
    <col min="12817" max="12817" width="9.1640625" style="45" customWidth="1"/>
    <col min="12818" max="12819" width="10.1640625" style="45" customWidth="1"/>
    <col min="12820" max="12820" width="7.83203125" style="45" customWidth="1"/>
    <col min="12821" max="12821" width="9.33203125" style="45" customWidth="1"/>
    <col min="12822" max="12822" width="14.5" style="45" customWidth="1"/>
    <col min="12823" max="12823" width="71.1640625" style="45" customWidth="1"/>
    <col min="12824" max="12824" width="35.6640625" style="45" customWidth="1"/>
    <col min="12825" max="12825" width="14.5" style="45" customWidth="1"/>
    <col min="12826" max="12826" width="7.1640625" style="45" customWidth="1"/>
    <col min="12827" max="12827" width="6.6640625" style="45" customWidth="1"/>
    <col min="12828" max="12828" width="50.5" style="45" customWidth="1"/>
    <col min="12829" max="12831" width="0" style="45" hidden="1" customWidth="1"/>
    <col min="12832" max="12832" width="26.1640625" style="45" customWidth="1"/>
    <col min="12833" max="12833" width="15" style="45" customWidth="1"/>
    <col min="12834" max="12834" width="14.5" style="45" bestFit="1" customWidth="1"/>
    <col min="12835" max="12835" width="7.83203125" style="45" customWidth="1"/>
    <col min="12836" max="12836" width="14.33203125" style="45" customWidth="1"/>
    <col min="12837" max="12837" width="7.83203125" style="45" customWidth="1"/>
    <col min="12838" max="12838" width="10.33203125" style="45" customWidth="1"/>
    <col min="12839" max="12839" width="7.83203125" style="45" customWidth="1"/>
    <col min="12840" max="12840" width="8.6640625" style="45" customWidth="1"/>
    <col min="12841" max="12841" width="7.83203125" style="45" customWidth="1"/>
    <col min="12842" max="12842" width="8.6640625" style="45" customWidth="1"/>
    <col min="12843" max="12843" width="7.83203125" style="45" customWidth="1"/>
    <col min="12844" max="12844" width="8.6640625" style="45" customWidth="1"/>
    <col min="12845" max="12845" width="7.83203125" style="45" customWidth="1"/>
    <col min="12846" max="12846" width="8.5" style="45" customWidth="1"/>
    <col min="12847" max="12847" width="7.83203125" style="45" customWidth="1"/>
    <col min="12848" max="12848" width="9" style="45" customWidth="1"/>
    <col min="12849" max="12849" width="7.83203125" style="45" customWidth="1"/>
    <col min="12850" max="12850" width="8.5" style="45" customWidth="1"/>
    <col min="12851" max="12853" width="7.83203125" style="45" customWidth="1"/>
    <col min="12854" max="12854" width="10.1640625" style="45" customWidth="1"/>
    <col min="12855" max="12859" width="9.33203125" style="45"/>
    <col min="12860" max="12861" width="10.6640625" style="45" customWidth="1"/>
    <col min="12862" max="12862" width="11.6640625" style="45" customWidth="1"/>
    <col min="12863" max="12863" width="27.83203125" style="45" customWidth="1"/>
    <col min="12864" max="12864" width="11.1640625" style="45" customWidth="1"/>
    <col min="12865" max="12865" width="20.33203125" style="45" customWidth="1"/>
    <col min="12866" max="12868" width="9.33203125" style="45"/>
    <col min="12869" max="12869" width="28.33203125" style="45" customWidth="1"/>
    <col min="12870" max="12870" width="12" style="45" customWidth="1"/>
    <col min="12871" max="12871" width="9.33203125" style="45"/>
    <col min="12872" max="12872" width="20.1640625" style="45" customWidth="1"/>
    <col min="12873" max="12873" width="20.83203125" style="45" customWidth="1"/>
    <col min="12874" max="12874" width="9.33203125" style="45"/>
    <col min="12875" max="12875" width="35.1640625" style="45" customWidth="1"/>
    <col min="12876" max="12876" width="14.1640625" style="45" customWidth="1"/>
    <col min="12877" max="12877" width="42.33203125" style="45" customWidth="1"/>
    <col min="12878" max="12987" width="9.33203125" style="45"/>
    <col min="12988" max="12988" width="14.33203125" style="45" customWidth="1"/>
    <col min="12989" max="12990" width="0" style="45" hidden="1" customWidth="1"/>
    <col min="12991" max="12991" width="8.1640625" style="45" customWidth="1"/>
    <col min="12992" max="12992" width="8.83203125" style="45" customWidth="1"/>
    <col min="12993" max="12994" width="0" style="45" hidden="1" customWidth="1"/>
    <col min="12995" max="12995" width="6" style="45" customWidth="1"/>
    <col min="12996" max="12996" width="0" style="45" hidden="1" customWidth="1"/>
    <col min="12997" max="12997" width="15.33203125" style="45" customWidth="1"/>
    <col min="12998" max="12998" width="20.1640625" style="45" customWidth="1"/>
    <col min="12999" max="12999" width="18" style="45" customWidth="1"/>
    <col min="13000" max="13000" width="16.83203125" style="45" customWidth="1"/>
    <col min="13001" max="13001" width="22.1640625" style="45" customWidth="1"/>
    <col min="13002" max="13002" width="14.5" style="45" customWidth="1"/>
    <col min="13003" max="13003" width="34.33203125" style="45" customWidth="1"/>
    <col min="13004" max="13004" width="32" style="45" customWidth="1"/>
    <col min="13005" max="13005" width="35.83203125" style="45" customWidth="1"/>
    <col min="13006" max="13006" width="14.1640625" style="45" customWidth="1"/>
    <col min="13007" max="13007" width="12.5" style="45" customWidth="1"/>
    <col min="13008" max="13008" width="12" style="45" customWidth="1"/>
    <col min="13009" max="13009" width="9.5" style="45" customWidth="1"/>
    <col min="13010" max="13010" width="10.5" style="45" customWidth="1"/>
    <col min="13011" max="13011" width="7.83203125" style="45" customWidth="1"/>
    <col min="13012" max="13012" width="12" style="45" customWidth="1"/>
    <col min="13013" max="13033" width="7.83203125" style="45" customWidth="1"/>
    <col min="13034" max="13034" width="10.5" style="45" customWidth="1"/>
    <col min="13035" max="13049" width="7.83203125" style="45" customWidth="1"/>
    <col min="13050" max="13050" width="11.6640625" style="45" customWidth="1"/>
    <col min="13051" max="13051" width="6" style="45" customWidth="1"/>
    <col min="13052" max="13052" width="11.33203125" style="45" customWidth="1"/>
    <col min="13053" max="13053" width="6.1640625" style="45" customWidth="1"/>
    <col min="13054" max="13054" width="12.33203125" style="45" customWidth="1"/>
    <col min="13055" max="13055" width="6.5" style="45" customWidth="1"/>
    <col min="13056" max="13056" width="10.83203125" style="45" customWidth="1"/>
    <col min="13057" max="13057" width="6" style="45" customWidth="1"/>
    <col min="13058" max="13058" width="9" style="45" customWidth="1"/>
    <col min="13059" max="13059" width="6.1640625" style="45" customWidth="1"/>
    <col min="13060" max="13060" width="7.83203125" style="45" customWidth="1"/>
    <col min="13061" max="13061" width="7.1640625" style="45" customWidth="1"/>
    <col min="13062" max="13062" width="7.83203125" style="45" customWidth="1"/>
    <col min="13063" max="13063" width="6.5" style="45" customWidth="1"/>
    <col min="13064" max="13064" width="7.83203125" style="45" customWidth="1"/>
    <col min="13065" max="13065" width="6.1640625" style="45" customWidth="1"/>
    <col min="13066" max="13067" width="7.83203125" style="45" customWidth="1"/>
    <col min="13068" max="13068" width="8" style="45" customWidth="1"/>
    <col min="13069" max="13069" width="7.1640625" style="45" customWidth="1"/>
    <col min="13070" max="13070" width="10.83203125" style="45" customWidth="1"/>
    <col min="13071" max="13071" width="9.33203125" style="45" customWidth="1"/>
    <col min="13072" max="13072" width="9.83203125" style="45" customWidth="1"/>
    <col min="13073" max="13073" width="9.1640625" style="45" customWidth="1"/>
    <col min="13074" max="13075" width="10.1640625" style="45" customWidth="1"/>
    <col min="13076" max="13076" width="7.83203125" style="45" customWidth="1"/>
    <col min="13077" max="13077" width="9.33203125" style="45" customWidth="1"/>
    <col min="13078" max="13078" width="14.5" style="45" customWidth="1"/>
    <col min="13079" max="13079" width="71.1640625" style="45" customWidth="1"/>
    <col min="13080" max="13080" width="35.6640625" style="45" customWidth="1"/>
    <col min="13081" max="13081" width="14.5" style="45" customWidth="1"/>
    <col min="13082" max="13082" width="7.1640625" style="45" customWidth="1"/>
    <col min="13083" max="13083" width="6.6640625" style="45" customWidth="1"/>
    <col min="13084" max="13084" width="50.5" style="45" customWidth="1"/>
    <col min="13085" max="13087" width="0" style="45" hidden="1" customWidth="1"/>
    <col min="13088" max="13088" width="26.1640625" style="45" customWidth="1"/>
    <col min="13089" max="13089" width="15" style="45" customWidth="1"/>
    <col min="13090" max="13090" width="14.5" style="45" bestFit="1" customWidth="1"/>
    <col min="13091" max="13091" width="7.83203125" style="45" customWidth="1"/>
    <col min="13092" max="13092" width="14.33203125" style="45" customWidth="1"/>
    <col min="13093" max="13093" width="7.83203125" style="45" customWidth="1"/>
    <col min="13094" max="13094" width="10.33203125" style="45" customWidth="1"/>
    <col min="13095" max="13095" width="7.83203125" style="45" customWidth="1"/>
    <col min="13096" max="13096" width="8.6640625" style="45" customWidth="1"/>
    <col min="13097" max="13097" width="7.83203125" style="45" customWidth="1"/>
    <col min="13098" max="13098" width="8.6640625" style="45" customWidth="1"/>
    <col min="13099" max="13099" width="7.83203125" style="45" customWidth="1"/>
    <col min="13100" max="13100" width="8.6640625" style="45" customWidth="1"/>
    <col min="13101" max="13101" width="7.83203125" style="45" customWidth="1"/>
    <col min="13102" max="13102" width="8.5" style="45" customWidth="1"/>
    <col min="13103" max="13103" width="7.83203125" style="45" customWidth="1"/>
    <col min="13104" max="13104" width="9" style="45" customWidth="1"/>
    <col min="13105" max="13105" width="7.83203125" style="45" customWidth="1"/>
    <col min="13106" max="13106" width="8.5" style="45" customWidth="1"/>
    <col min="13107" max="13109" width="7.83203125" style="45" customWidth="1"/>
    <col min="13110" max="13110" width="10.1640625" style="45" customWidth="1"/>
    <col min="13111" max="13115" width="9.33203125" style="45"/>
    <col min="13116" max="13117" width="10.6640625" style="45" customWidth="1"/>
    <col min="13118" max="13118" width="11.6640625" style="45" customWidth="1"/>
    <col min="13119" max="13119" width="27.83203125" style="45" customWidth="1"/>
    <col min="13120" max="13120" width="11.1640625" style="45" customWidth="1"/>
    <col min="13121" max="13121" width="20.33203125" style="45" customWidth="1"/>
    <col min="13122" max="13124" width="9.33203125" style="45"/>
    <col min="13125" max="13125" width="28.33203125" style="45" customWidth="1"/>
    <col min="13126" max="13126" width="12" style="45" customWidth="1"/>
    <col min="13127" max="13127" width="9.33203125" style="45"/>
    <col min="13128" max="13128" width="20.1640625" style="45" customWidth="1"/>
    <col min="13129" max="13129" width="20.83203125" style="45" customWidth="1"/>
    <col min="13130" max="13130" width="9.33203125" style="45"/>
    <col min="13131" max="13131" width="35.1640625" style="45" customWidth="1"/>
    <col min="13132" max="13132" width="14.1640625" style="45" customWidth="1"/>
    <col min="13133" max="13133" width="42.33203125" style="45" customWidth="1"/>
    <col min="13134" max="13243" width="9.33203125" style="45"/>
    <col min="13244" max="13244" width="14.33203125" style="45" customWidth="1"/>
    <col min="13245" max="13246" width="0" style="45" hidden="1" customWidth="1"/>
    <col min="13247" max="13247" width="8.1640625" style="45" customWidth="1"/>
    <col min="13248" max="13248" width="8.83203125" style="45" customWidth="1"/>
    <col min="13249" max="13250" width="0" style="45" hidden="1" customWidth="1"/>
    <col min="13251" max="13251" width="6" style="45" customWidth="1"/>
    <col min="13252" max="13252" width="0" style="45" hidden="1" customWidth="1"/>
    <col min="13253" max="13253" width="15.33203125" style="45" customWidth="1"/>
    <col min="13254" max="13254" width="20.1640625" style="45" customWidth="1"/>
    <col min="13255" max="13255" width="18" style="45" customWidth="1"/>
    <col min="13256" max="13256" width="16.83203125" style="45" customWidth="1"/>
    <col min="13257" max="13257" width="22.1640625" style="45" customWidth="1"/>
    <col min="13258" max="13258" width="14.5" style="45" customWidth="1"/>
    <col min="13259" max="13259" width="34.33203125" style="45" customWidth="1"/>
    <col min="13260" max="13260" width="32" style="45" customWidth="1"/>
    <col min="13261" max="13261" width="35.83203125" style="45" customWidth="1"/>
    <col min="13262" max="13262" width="14.1640625" style="45" customWidth="1"/>
    <col min="13263" max="13263" width="12.5" style="45" customWidth="1"/>
    <col min="13264" max="13264" width="12" style="45" customWidth="1"/>
    <col min="13265" max="13265" width="9.5" style="45" customWidth="1"/>
    <col min="13266" max="13266" width="10.5" style="45" customWidth="1"/>
    <col min="13267" max="13267" width="7.83203125" style="45" customWidth="1"/>
    <col min="13268" max="13268" width="12" style="45" customWidth="1"/>
    <col min="13269" max="13289" width="7.83203125" style="45" customWidth="1"/>
    <col min="13290" max="13290" width="10.5" style="45" customWidth="1"/>
    <col min="13291" max="13305" width="7.83203125" style="45" customWidth="1"/>
    <col min="13306" max="13306" width="11.6640625" style="45" customWidth="1"/>
    <col min="13307" max="13307" width="6" style="45" customWidth="1"/>
    <col min="13308" max="13308" width="11.33203125" style="45" customWidth="1"/>
    <col min="13309" max="13309" width="6.1640625" style="45" customWidth="1"/>
    <col min="13310" max="13310" width="12.33203125" style="45" customWidth="1"/>
    <col min="13311" max="13311" width="6.5" style="45" customWidth="1"/>
    <col min="13312" max="13312" width="10.83203125" style="45" customWidth="1"/>
    <col min="13313" max="13313" width="6" style="45" customWidth="1"/>
    <col min="13314" max="13314" width="9" style="45" customWidth="1"/>
    <col min="13315" max="13315" width="6.1640625" style="45" customWidth="1"/>
    <col min="13316" max="13316" width="7.83203125" style="45" customWidth="1"/>
    <col min="13317" max="13317" width="7.1640625" style="45" customWidth="1"/>
    <col min="13318" max="13318" width="7.83203125" style="45" customWidth="1"/>
    <col min="13319" max="13319" width="6.5" style="45" customWidth="1"/>
    <col min="13320" max="13320" width="7.83203125" style="45" customWidth="1"/>
    <col min="13321" max="13321" width="6.1640625" style="45" customWidth="1"/>
    <col min="13322" max="13323" width="7.83203125" style="45" customWidth="1"/>
    <col min="13324" max="13324" width="8" style="45" customWidth="1"/>
    <col min="13325" max="13325" width="7.1640625" style="45" customWidth="1"/>
    <col min="13326" max="13326" width="10.83203125" style="45" customWidth="1"/>
    <col min="13327" max="13327" width="9.33203125" style="45" customWidth="1"/>
    <col min="13328" max="13328" width="9.83203125" style="45" customWidth="1"/>
    <col min="13329" max="13329" width="9.1640625" style="45" customWidth="1"/>
    <col min="13330" max="13331" width="10.1640625" style="45" customWidth="1"/>
    <col min="13332" max="13332" width="7.83203125" style="45" customWidth="1"/>
    <col min="13333" max="13333" width="9.33203125" style="45" customWidth="1"/>
    <col min="13334" max="13334" width="14.5" style="45" customWidth="1"/>
    <col min="13335" max="13335" width="71.1640625" style="45" customWidth="1"/>
    <col min="13336" max="13336" width="35.6640625" style="45" customWidth="1"/>
    <col min="13337" max="13337" width="14.5" style="45" customWidth="1"/>
    <col min="13338" max="13338" width="7.1640625" style="45" customWidth="1"/>
    <col min="13339" max="13339" width="6.6640625" style="45" customWidth="1"/>
    <col min="13340" max="13340" width="50.5" style="45" customWidth="1"/>
    <col min="13341" max="13343" width="0" style="45" hidden="1" customWidth="1"/>
    <col min="13344" max="13344" width="26.1640625" style="45" customWidth="1"/>
    <col min="13345" max="13345" width="15" style="45" customWidth="1"/>
    <col min="13346" max="13346" width="14.5" style="45" bestFit="1" customWidth="1"/>
    <col min="13347" max="13347" width="7.83203125" style="45" customWidth="1"/>
    <col min="13348" max="13348" width="14.33203125" style="45" customWidth="1"/>
    <col min="13349" max="13349" width="7.83203125" style="45" customWidth="1"/>
    <col min="13350" max="13350" width="10.33203125" style="45" customWidth="1"/>
    <col min="13351" max="13351" width="7.83203125" style="45" customWidth="1"/>
    <col min="13352" max="13352" width="8.6640625" style="45" customWidth="1"/>
    <col min="13353" max="13353" width="7.83203125" style="45" customWidth="1"/>
    <col min="13354" max="13354" width="8.6640625" style="45" customWidth="1"/>
    <col min="13355" max="13355" width="7.83203125" style="45" customWidth="1"/>
    <col min="13356" max="13356" width="8.6640625" style="45" customWidth="1"/>
    <col min="13357" max="13357" width="7.83203125" style="45" customWidth="1"/>
    <col min="13358" max="13358" width="8.5" style="45" customWidth="1"/>
    <col min="13359" max="13359" width="7.83203125" style="45" customWidth="1"/>
    <col min="13360" max="13360" width="9" style="45" customWidth="1"/>
    <col min="13361" max="13361" width="7.83203125" style="45" customWidth="1"/>
    <col min="13362" max="13362" width="8.5" style="45" customWidth="1"/>
    <col min="13363" max="13365" width="7.83203125" style="45" customWidth="1"/>
    <col min="13366" max="13366" width="10.1640625" style="45" customWidth="1"/>
    <col min="13367" max="13371" width="9.33203125" style="45"/>
    <col min="13372" max="13373" width="10.6640625" style="45" customWidth="1"/>
    <col min="13374" max="13374" width="11.6640625" style="45" customWidth="1"/>
    <col min="13375" max="13375" width="27.83203125" style="45" customWidth="1"/>
    <col min="13376" max="13376" width="11.1640625" style="45" customWidth="1"/>
    <col min="13377" max="13377" width="20.33203125" style="45" customWidth="1"/>
    <col min="13378" max="13380" width="9.33203125" style="45"/>
    <col min="13381" max="13381" width="28.33203125" style="45" customWidth="1"/>
    <col min="13382" max="13382" width="12" style="45" customWidth="1"/>
    <col min="13383" max="13383" width="9.33203125" style="45"/>
    <col min="13384" max="13384" width="20.1640625" style="45" customWidth="1"/>
    <col min="13385" max="13385" width="20.83203125" style="45" customWidth="1"/>
    <col min="13386" max="13386" width="9.33203125" style="45"/>
    <col min="13387" max="13387" width="35.1640625" style="45" customWidth="1"/>
    <col min="13388" max="13388" width="14.1640625" style="45" customWidth="1"/>
    <col min="13389" max="13389" width="42.33203125" style="45" customWidth="1"/>
    <col min="13390" max="13499" width="9.33203125" style="45"/>
    <col min="13500" max="13500" width="14.33203125" style="45" customWidth="1"/>
    <col min="13501" max="13502" width="0" style="45" hidden="1" customWidth="1"/>
    <col min="13503" max="13503" width="8.1640625" style="45" customWidth="1"/>
    <col min="13504" max="13504" width="8.83203125" style="45" customWidth="1"/>
    <col min="13505" max="13506" width="0" style="45" hidden="1" customWidth="1"/>
    <col min="13507" max="13507" width="6" style="45" customWidth="1"/>
    <col min="13508" max="13508" width="0" style="45" hidden="1" customWidth="1"/>
    <col min="13509" max="13509" width="15.33203125" style="45" customWidth="1"/>
    <col min="13510" max="13510" width="20.1640625" style="45" customWidth="1"/>
    <col min="13511" max="13511" width="18" style="45" customWidth="1"/>
    <col min="13512" max="13512" width="16.83203125" style="45" customWidth="1"/>
    <col min="13513" max="13513" width="22.1640625" style="45" customWidth="1"/>
    <col min="13514" max="13514" width="14.5" style="45" customWidth="1"/>
    <col min="13515" max="13515" width="34.33203125" style="45" customWidth="1"/>
    <col min="13516" max="13516" width="32" style="45" customWidth="1"/>
    <col min="13517" max="13517" width="35.83203125" style="45" customWidth="1"/>
    <col min="13518" max="13518" width="14.1640625" style="45" customWidth="1"/>
    <col min="13519" max="13519" width="12.5" style="45" customWidth="1"/>
    <col min="13520" max="13520" width="12" style="45" customWidth="1"/>
    <col min="13521" max="13521" width="9.5" style="45" customWidth="1"/>
    <col min="13522" max="13522" width="10.5" style="45" customWidth="1"/>
    <col min="13523" max="13523" width="7.83203125" style="45" customWidth="1"/>
    <col min="13524" max="13524" width="12" style="45" customWidth="1"/>
    <col min="13525" max="13545" width="7.83203125" style="45" customWidth="1"/>
    <col min="13546" max="13546" width="10.5" style="45" customWidth="1"/>
    <col min="13547" max="13561" width="7.83203125" style="45" customWidth="1"/>
    <col min="13562" max="13562" width="11.6640625" style="45" customWidth="1"/>
    <col min="13563" max="13563" width="6" style="45" customWidth="1"/>
    <col min="13564" max="13564" width="11.33203125" style="45" customWidth="1"/>
    <col min="13565" max="13565" width="6.1640625" style="45" customWidth="1"/>
    <col min="13566" max="13566" width="12.33203125" style="45" customWidth="1"/>
    <col min="13567" max="13567" width="6.5" style="45" customWidth="1"/>
    <col min="13568" max="13568" width="10.83203125" style="45" customWidth="1"/>
    <col min="13569" max="13569" width="6" style="45" customWidth="1"/>
    <col min="13570" max="13570" width="9" style="45" customWidth="1"/>
    <col min="13571" max="13571" width="6.1640625" style="45" customWidth="1"/>
    <col min="13572" max="13572" width="7.83203125" style="45" customWidth="1"/>
    <col min="13573" max="13573" width="7.1640625" style="45" customWidth="1"/>
    <col min="13574" max="13574" width="7.83203125" style="45" customWidth="1"/>
    <col min="13575" max="13575" width="6.5" style="45" customWidth="1"/>
    <col min="13576" max="13576" width="7.83203125" style="45" customWidth="1"/>
    <col min="13577" max="13577" width="6.1640625" style="45" customWidth="1"/>
    <col min="13578" max="13579" width="7.83203125" style="45" customWidth="1"/>
    <col min="13580" max="13580" width="8" style="45" customWidth="1"/>
    <col min="13581" max="13581" width="7.1640625" style="45" customWidth="1"/>
    <col min="13582" max="13582" width="10.83203125" style="45" customWidth="1"/>
    <col min="13583" max="13583" width="9.33203125" style="45" customWidth="1"/>
    <col min="13584" max="13584" width="9.83203125" style="45" customWidth="1"/>
    <col min="13585" max="13585" width="9.1640625" style="45" customWidth="1"/>
    <col min="13586" max="13587" width="10.1640625" style="45" customWidth="1"/>
    <col min="13588" max="13588" width="7.83203125" style="45" customWidth="1"/>
    <col min="13589" max="13589" width="9.33203125" style="45" customWidth="1"/>
    <col min="13590" max="13590" width="14.5" style="45" customWidth="1"/>
    <col min="13591" max="13591" width="71.1640625" style="45" customWidth="1"/>
    <col min="13592" max="13592" width="35.6640625" style="45" customWidth="1"/>
    <col min="13593" max="13593" width="14.5" style="45" customWidth="1"/>
    <col min="13594" max="13594" width="7.1640625" style="45" customWidth="1"/>
    <col min="13595" max="13595" width="6.6640625" style="45" customWidth="1"/>
    <col min="13596" max="13596" width="50.5" style="45" customWidth="1"/>
    <col min="13597" max="13599" width="0" style="45" hidden="1" customWidth="1"/>
    <col min="13600" max="13600" width="26.1640625" style="45" customWidth="1"/>
    <col min="13601" max="13601" width="15" style="45" customWidth="1"/>
    <col min="13602" max="13602" width="14.5" style="45" bestFit="1" customWidth="1"/>
    <col min="13603" max="13603" width="7.83203125" style="45" customWidth="1"/>
    <col min="13604" max="13604" width="14.33203125" style="45" customWidth="1"/>
    <col min="13605" max="13605" width="7.83203125" style="45" customWidth="1"/>
    <col min="13606" max="13606" width="10.33203125" style="45" customWidth="1"/>
    <col min="13607" max="13607" width="7.83203125" style="45" customWidth="1"/>
    <col min="13608" max="13608" width="8.6640625" style="45" customWidth="1"/>
    <col min="13609" max="13609" width="7.83203125" style="45" customWidth="1"/>
    <col min="13610" max="13610" width="8.6640625" style="45" customWidth="1"/>
    <col min="13611" max="13611" width="7.83203125" style="45" customWidth="1"/>
    <col min="13612" max="13612" width="8.6640625" style="45" customWidth="1"/>
    <col min="13613" max="13613" width="7.83203125" style="45" customWidth="1"/>
    <col min="13614" max="13614" width="8.5" style="45" customWidth="1"/>
    <col min="13615" max="13615" width="7.83203125" style="45" customWidth="1"/>
    <col min="13616" max="13616" width="9" style="45" customWidth="1"/>
    <col min="13617" max="13617" width="7.83203125" style="45" customWidth="1"/>
    <col min="13618" max="13618" width="8.5" style="45" customWidth="1"/>
    <col min="13619" max="13621" width="7.83203125" style="45" customWidth="1"/>
    <col min="13622" max="13622" width="10.1640625" style="45" customWidth="1"/>
    <col min="13623" max="13627" width="9.33203125" style="45"/>
    <col min="13628" max="13629" width="10.6640625" style="45" customWidth="1"/>
    <col min="13630" max="13630" width="11.6640625" style="45" customWidth="1"/>
    <col min="13631" max="13631" width="27.83203125" style="45" customWidth="1"/>
    <col min="13632" max="13632" width="11.1640625" style="45" customWidth="1"/>
    <col min="13633" max="13633" width="20.33203125" style="45" customWidth="1"/>
    <col min="13634" max="13636" width="9.33203125" style="45"/>
    <col min="13637" max="13637" width="28.33203125" style="45" customWidth="1"/>
    <col min="13638" max="13638" width="12" style="45" customWidth="1"/>
    <col min="13639" max="13639" width="9.33203125" style="45"/>
    <col min="13640" max="13640" width="20.1640625" style="45" customWidth="1"/>
    <col min="13641" max="13641" width="20.83203125" style="45" customWidth="1"/>
    <col min="13642" max="13642" width="9.33203125" style="45"/>
    <col min="13643" max="13643" width="35.1640625" style="45" customWidth="1"/>
    <col min="13644" max="13644" width="14.1640625" style="45" customWidth="1"/>
    <col min="13645" max="13645" width="42.33203125" style="45" customWidth="1"/>
    <col min="13646" max="13755" width="9.33203125" style="45"/>
    <col min="13756" max="13756" width="14.33203125" style="45" customWidth="1"/>
    <col min="13757" max="13758" width="0" style="45" hidden="1" customWidth="1"/>
    <col min="13759" max="13759" width="8.1640625" style="45" customWidth="1"/>
    <col min="13760" max="13760" width="8.83203125" style="45" customWidth="1"/>
    <col min="13761" max="13762" width="0" style="45" hidden="1" customWidth="1"/>
    <col min="13763" max="13763" width="6" style="45" customWidth="1"/>
    <col min="13764" max="13764" width="0" style="45" hidden="1" customWidth="1"/>
    <col min="13765" max="13765" width="15.33203125" style="45" customWidth="1"/>
    <col min="13766" max="13766" width="20.1640625" style="45" customWidth="1"/>
    <col min="13767" max="13767" width="18" style="45" customWidth="1"/>
    <col min="13768" max="13768" width="16.83203125" style="45" customWidth="1"/>
    <col min="13769" max="13769" width="22.1640625" style="45" customWidth="1"/>
    <col min="13770" max="13770" width="14.5" style="45" customWidth="1"/>
    <col min="13771" max="13771" width="34.33203125" style="45" customWidth="1"/>
    <col min="13772" max="13772" width="32" style="45" customWidth="1"/>
    <col min="13773" max="13773" width="35.83203125" style="45" customWidth="1"/>
    <col min="13774" max="13774" width="14.1640625" style="45" customWidth="1"/>
    <col min="13775" max="13775" width="12.5" style="45" customWidth="1"/>
    <col min="13776" max="13776" width="12" style="45" customWidth="1"/>
    <col min="13777" max="13777" width="9.5" style="45" customWidth="1"/>
    <col min="13778" max="13778" width="10.5" style="45" customWidth="1"/>
    <col min="13779" max="13779" width="7.83203125" style="45" customWidth="1"/>
    <col min="13780" max="13780" width="12" style="45" customWidth="1"/>
    <col min="13781" max="13801" width="7.83203125" style="45" customWidth="1"/>
    <col min="13802" max="13802" width="10.5" style="45" customWidth="1"/>
    <col min="13803" max="13817" width="7.83203125" style="45" customWidth="1"/>
    <col min="13818" max="13818" width="11.6640625" style="45" customWidth="1"/>
    <col min="13819" max="13819" width="6" style="45" customWidth="1"/>
    <col min="13820" max="13820" width="11.33203125" style="45" customWidth="1"/>
    <col min="13821" max="13821" width="6.1640625" style="45" customWidth="1"/>
    <col min="13822" max="13822" width="12.33203125" style="45" customWidth="1"/>
    <col min="13823" max="13823" width="6.5" style="45" customWidth="1"/>
    <col min="13824" max="13824" width="10.83203125" style="45" customWidth="1"/>
    <col min="13825" max="13825" width="6" style="45" customWidth="1"/>
    <col min="13826" max="13826" width="9" style="45" customWidth="1"/>
    <col min="13827" max="13827" width="6.1640625" style="45" customWidth="1"/>
    <col min="13828" max="13828" width="7.83203125" style="45" customWidth="1"/>
    <col min="13829" max="13829" width="7.1640625" style="45" customWidth="1"/>
    <col min="13830" max="13830" width="7.83203125" style="45" customWidth="1"/>
    <col min="13831" max="13831" width="6.5" style="45" customWidth="1"/>
    <col min="13832" max="13832" width="7.83203125" style="45" customWidth="1"/>
    <col min="13833" max="13833" width="6.1640625" style="45" customWidth="1"/>
    <col min="13834" max="13835" width="7.83203125" style="45" customWidth="1"/>
    <col min="13836" max="13836" width="8" style="45" customWidth="1"/>
    <col min="13837" max="13837" width="7.1640625" style="45" customWidth="1"/>
    <col min="13838" max="13838" width="10.83203125" style="45" customWidth="1"/>
    <col min="13839" max="13839" width="9.33203125" style="45" customWidth="1"/>
    <col min="13840" max="13840" width="9.83203125" style="45" customWidth="1"/>
    <col min="13841" max="13841" width="9.1640625" style="45" customWidth="1"/>
    <col min="13842" max="13843" width="10.1640625" style="45" customWidth="1"/>
    <col min="13844" max="13844" width="7.83203125" style="45" customWidth="1"/>
    <col min="13845" max="13845" width="9.33203125" style="45" customWidth="1"/>
    <col min="13846" max="13846" width="14.5" style="45" customWidth="1"/>
    <col min="13847" max="13847" width="71.1640625" style="45" customWidth="1"/>
    <col min="13848" max="13848" width="35.6640625" style="45" customWidth="1"/>
    <col min="13849" max="13849" width="14.5" style="45" customWidth="1"/>
    <col min="13850" max="13850" width="7.1640625" style="45" customWidth="1"/>
    <col min="13851" max="13851" width="6.6640625" style="45" customWidth="1"/>
    <col min="13852" max="13852" width="50.5" style="45" customWidth="1"/>
    <col min="13853" max="13855" width="0" style="45" hidden="1" customWidth="1"/>
    <col min="13856" max="13856" width="26.1640625" style="45" customWidth="1"/>
    <col min="13857" max="13857" width="15" style="45" customWidth="1"/>
    <col min="13858" max="13858" width="14.5" style="45" bestFit="1" customWidth="1"/>
    <col min="13859" max="13859" width="7.83203125" style="45" customWidth="1"/>
    <col min="13860" max="13860" width="14.33203125" style="45" customWidth="1"/>
    <col min="13861" max="13861" width="7.83203125" style="45" customWidth="1"/>
    <col min="13862" max="13862" width="10.33203125" style="45" customWidth="1"/>
    <col min="13863" max="13863" width="7.83203125" style="45" customWidth="1"/>
    <col min="13864" max="13864" width="8.6640625" style="45" customWidth="1"/>
    <col min="13865" max="13865" width="7.83203125" style="45" customWidth="1"/>
    <col min="13866" max="13866" width="8.6640625" style="45" customWidth="1"/>
    <col min="13867" max="13867" width="7.83203125" style="45" customWidth="1"/>
    <col min="13868" max="13868" width="8.6640625" style="45" customWidth="1"/>
    <col min="13869" max="13869" width="7.83203125" style="45" customWidth="1"/>
    <col min="13870" max="13870" width="8.5" style="45" customWidth="1"/>
    <col min="13871" max="13871" width="7.83203125" style="45" customWidth="1"/>
    <col min="13872" max="13872" width="9" style="45" customWidth="1"/>
    <col min="13873" max="13873" width="7.83203125" style="45" customWidth="1"/>
    <col min="13874" max="13874" width="8.5" style="45" customWidth="1"/>
    <col min="13875" max="13877" width="7.83203125" style="45" customWidth="1"/>
    <col min="13878" max="13878" width="10.1640625" style="45" customWidth="1"/>
    <col min="13879" max="13883" width="9.33203125" style="45"/>
    <col min="13884" max="13885" width="10.6640625" style="45" customWidth="1"/>
    <col min="13886" max="13886" width="11.6640625" style="45" customWidth="1"/>
    <col min="13887" max="13887" width="27.83203125" style="45" customWidth="1"/>
    <col min="13888" max="13888" width="11.1640625" style="45" customWidth="1"/>
    <col min="13889" max="13889" width="20.33203125" style="45" customWidth="1"/>
    <col min="13890" max="13892" width="9.33203125" style="45"/>
    <col min="13893" max="13893" width="28.33203125" style="45" customWidth="1"/>
    <col min="13894" max="13894" width="12" style="45" customWidth="1"/>
    <col min="13895" max="13895" width="9.33203125" style="45"/>
    <col min="13896" max="13896" width="20.1640625" style="45" customWidth="1"/>
    <col min="13897" max="13897" width="20.83203125" style="45" customWidth="1"/>
    <col min="13898" max="13898" width="9.33203125" style="45"/>
    <col min="13899" max="13899" width="35.1640625" style="45" customWidth="1"/>
    <col min="13900" max="13900" width="14.1640625" style="45" customWidth="1"/>
    <col min="13901" max="13901" width="42.33203125" style="45" customWidth="1"/>
    <col min="13902" max="14011" width="9.33203125" style="45"/>
    <col min="14012" max="14012" width="14.33203125" style="45" customWidth="1"/>
    <col min="14013" max="14014" width="0" style="45" hidden="1" customWidth="1"/>
    <col min="14015" max="14015" width="8.1640625" style="45" customWidth="1"/>
    <col min="14016" max="14016" width="8.83203125" style="45" customWidth="1"/>
    <col min="14017" max="14018" width="0" style="45" hidden="1" customWidth="1"/>
    <col min="14019" max="14019" width="6" style="45" customWidth="1"/>
    <col min="14020" max="14020" width="0" style="45" hidden="1" customWidth="1"/>
    <col min="14021" max="14021" width="15.33203125" style="45" customWidth="1"/>
    <col min="14022" max="14022" width="20.1640625" style="45" customWidth="1"/>
    <col min="14023" max="14023" width="18" style="45" customWidth="1"/>
    <col min="14024" max="14024" width="16.83203125" style="45" customWidth="1"/>
    <col min="14025" max="14025" width="22.1640625" style="45" customWidth="1"/>
    <col min="14026" max="14026" width="14.5" style="45" customWidth="1"/>
    <col min="14027" max="14027" width="34.33203125" style="45" customWidth="1"/>
    <col min="14028" max="14028" width="32" style="45" customWidth="1"/>
    <col min="14029" max="14029" width="35.83203125" style="45" customWidth="1"/>
    <col min="14030" max="14030" width="14.1640625" style="45" customWidth="1"/>
    <col min="14031" max="14031" width="12.5" style="45" customWidth="1"/>
    <col min="14032" max="14032" width="12" style="45" customWidth="1"/>
    <col min="14033" max="14033" width="9.5" style="45" customWidth="1"/>
    <col min="14034" max="14034" width="10.5" style="45" customWidth="1"/>
    <col min="14035" max="14035" width="7.83203125" style="45" customWidth="1"/>
    <col min="14036" max="14036" width="12" style="45" customWidth="1"/>
    <col min="14037" max="14057" width="7.83203125" style="45" customWidth="1"/>
    <col min="14058" max="14058" width="10.5" style="45" customWidth="1"/>
    <col min="14059" max="14073" width="7.83203125" style="45" customWidth="1"/>
    <col min="14074" max="14074" width="11.6640625" style="45" customWidth="1"/>
    <col min="14075" max="14075" width="6" style="45" customWidth="1"/>
    <col min="14076" max="14076" width="11.33203125" style="45" customWidth="1"/>
    <col min="14077" max="14077" width="6.1640625" style="45" customWidth="1"/>
    <col min="14078" max="14078" width="12.33203125" style="45" customWidth="1"/>
    <col min="14079" max="14079" width="6.5" style="45" customWidth="1"/>
    <col min="14080" max="14080" width="10.83203125" style="45" customWidth="1"/>
    <col min="14081" max="14081" width="6" style="45" customWidth="1"/>
    <col min="14082" max="14082" width="9" style="45" customWidth="1"/>
    <col min="14083" max="14083" width="6.1640625" style="45" customWidth="1"/>
    <col min="14084" max="14084" width="7.83203125" style="45" customWidth="1"/>
    <col min="14085" max="14085" width="7.1640625" style="45" customWidth="1"/>
    <col min="14086" max="14086" width="7.83203125" style="45" customWidth="1"/>
    <col min="14087" max="14087" width="6.5" style="45" customWidth="1"/>
    <col min="14088" max="14088" width="7.83203125" style="45" customWidth="1"/>
    <col min="14089" max="14089" width="6.1640625" style="45" customWidth="1"/>
    <col min="14090" max="14091" width="7.83203125" style="45" customWidth="1"/>
    <col min="14092" max="14092" width="8" style="45" customWidth="1"/>
    <col min="14093" max="14093" width="7.1640625" style="45" customWidth="1"/>
    <col min="14094" max="14094" width="10.83203125" style="45" customWidth="1"/>
    <col min="14095" max="14095" width="9.33203125" style="45" customWidth="1"/>
    <col min="14096" max="14096" width="9.83203125" style="45" customWidth="1"/>
    <col min="14097" max="14097" width="9.1640625" style="45" customWidth="1"/>
    <col min="14098" max="14099" width="10.1640625" style="45" customWidth="1"/>
    <col min="14100" max="14100" width="7.83203125" style="45" customWidth="1"/>
    <col min="14101" max="14101" width="9.33203125" style="45" customWidth="1"/>
    <col min="14102" max="14102" width="14.5" style="45" customWidth="1"/>
    <col min="14103" max="14103" width="71.1640625" style="45" customWidth="1"/>
    <col min="14104" max="14104" width="35.6640625" style="45" customWidth="1"/>
    <col min="14105" max="14105" width="14.5" style="45" customWidth="1"/>
    <col min="14106" max="14106" width="7.1640625" style="45" customWidth="1"/>
    <col min="14107" max="14107" width="6.6640625" style="45" customWidth="1"/>
    <col min="14108" max="14108" width="50.5" style="45" customWidth="1"/>
    <col min="14109" max="14111" width="0" style="45" hidden="1" customWidth="1"/>
    <col min="14112" max="14112" width="26.1640625" style="45" customWidth="1"/>
    <col min="14113" max="14113" width="15" style="45" customWidth="1"/>
    <col min="14114" max="14114" width="14.5" style="45" bestFit="1" customWidth="1"/>
    <col min="14115" max="14115" width="7.83203125" style="45" customWidth="1"/>
    <col min="14116" max="14116" width="14.33203125" style="45" customWidth="1"/>
    <col min="14117" max="14117" width="7.83203125" style="45" customWidth="1"/>
    <col min="14118" max="14118" width="10.33203125" style="45" customWidth="1"/>
    <col min="14119" max="14119" width="7.83203125" style="45" customWidth="1"/>
    <col min="14120" max="14120" width="8.6640625" style="45" customWidth="1"/>
    <col min="14121" max="14121" width="7.83203125" style="45" customWidth="1"/>
    <col min="14122" max="14122" width="8.6640625" style="45" customWidth="1"/>
    <col min="14123" max="14123" width="7.83203125" style="45" customWidth="1"/>
    <col min="14124" max="14124" width="8.6640625" style="45" customWidth="1"/>
    <col min="14125" max="14125" width="7.83203125" style="45" customWidth="1"/>
    <col min="14126" max="14126" width="8.5" style="45" customWidth="1"/>
    <col min="14127" max="14127" width="7.83203125" style="45" customWidth="1"/>
    <col min="14128" max="14128" width="9" style="45" customWidth="1"/>
    <col min="14129" max="14129" width="7.83203125" style="45" customWidth="1"/>
    <col min="14130" max="14130" width="8.5" style="45" customWidth="1"/>
    <col min="14131" max="14133" width="7.83203125" style="45" customWidth="1"/>
    <col min="14134" max="14134" width="10.1640625" style="45" customWidth="1"/>
    <col min="14135" max="14139" width="9.33203125" style="45"/>
    <col min="14140" max="14141" width="10.6640625" style="45" customWidth="1"/>
    <col min="14142" max="14142" width="11.6640625" style="45" customWidth="1"/>
    <col min="14143" max="14143" width="27.83203125" style="45" customWidth="1"/>
    <col min="14144" max="14144" width="11.1640625" style="45" customWidth="1"/>
    <col min="14145" max="14145" width="20.33203125" style="45" customWidth="1"/>
    <col min="14146" max="14148" width="9.33203125" style="45"/>
    <col min="14149" max="14149" width="28.33203125" style="45" customWidth="1"/>
    <col min="14150" max="14150" width="12" style="45" customWidth="1"/>
    <col min="14151" max="14151" width="9.33203125" style="45"/>
    <col min="14152" max="14152" width="20.1640625" style="45" customWidth="1"/>
    <col min="14153" max="14153" width="20.83203125" style="45" customWidth="1"/>
    <col min="14154" max="14154" width="9.33203125" style="45"/>
    <col min="14155" max="14155" width="35.1640625" style="45" customWidth="1"/>
    <col min="14156" max="14156" width="14.1640625" style="45" customWidth="1"/>
    <col min="14157" max="14157" width="42.33203125" style="45" customWidth="1"/>
    <col min="14158" max="14267" width="9.33203125" style="45"/>
    <col min="14268" max="14268" width="14.33203125" style="45" customWidth="1"/>
    <col min="14269" max="14270" width="0" style="45" hidden="1" customWidth="1"/>
    <col min="14271" max="14271" width="8.1640625" style="45" customWidth="1"/>
    <col min="14272" max="14272" width="8.83203125" style="45" customWidth="1"/>
    <col min="14273" max="14274" width="0" style="45" hidden="1" customWidth="1"/>
    <col min="14275" max="14275" width="6" style="45" customWidth="1"/>
    <col min="14276" max="14276" width="0" style="45" hidden="1" customWidth="1"/>
    <col min="14277" max="14277" width="15.33203125" style="45" customWidth="1"/>
    <col min="14278" max="14278" width="20.1640625" style="45" customWidth="1"/>
    <col min="14279" max="14279" width="18" style="45" customWidth="1"/>
    <col min="14280" max="14280" width="16.83203125" style="45" customWidth="1"/>
    <col min="14281" max="14281" width="22.1640625" style="45" customWidth="1"/>
    <col min="14282" max="14282" width="14.5" style="45" customWidth="1"/>
    <col min="14283" max="14283" width="34.33203125" style="45" customWidth="1"/>
    <col min="14284" max="14284" width="32" style="45" customWidth="1"/>
    <col min="14285" max="14285" width="35.83203125" style="45" customWidth="1"/>
    <col min="14286" max="14286" width="14.1640625" style="45" customWidth="1"/>
    <col min="14287" max="14287" width="12.5" style="45" customWidth="1"/>
    <col min="14288" max="14288" width="12" style="45" customWidth="1"/>
    <col min="14289" max="14289" width="9.5" style="45" customWidth="1"/>
    <col min="14290" max="14290" width="10.5" style="45" customWidth="1"/>
    <col min="14291" max="14291" width="7.83203125" style="45" customWidth="1"/>
    <col min="14292" max="14292" width="12" style="45" customWidth="1"/>
    <col min="14293" max="14313" width="7.83203125" style="45" customWidth="1"/>
    <col min="14314" max="14314" width="10.5" style="45" customWidth="1"/>
    <col min="14315" max="14329" width="7.83203125" style="45" customWidth="1"/>
    <col min="14330" max="14330" width="11.6640625" style="45" customWidth="1"/>
    <col min="14331" max="14331" width="6" style="45" customWidth="1"/>
    <col min="14332" max="14332" width="11.33203125" style="45" customWidth="1"/>
    <col min="14333" max="14333" width="6.1640625" style="45" customWidth="1"/>
    <col min="14334" max="14334" width="12.33203125" style="45" customWidth="1"/>
    <col min="14335" max="14335" width="6.5" style="45" customWidth="1"/>
    <col min="14336" max="14336" width="10.83203125" style="45" customWidth="1"/>
    <col min="14337" max="14337" width="6" style="45" customWidth="1"/>
    <col min="14338" max="14338" width="9" style="45" customWidth="1"/>
    <col min="14339" max="14339" width="6.1640625" style="45" customWidth="1"/>
    <col min="14340" max="14340" width="7.83203125" style="45" customWidth="1"/>
    <col min="14341" max="14341" width="7.1640625" style="45" customWidth="1"/>
    <col min="14342" max="14342" width="7.83203125" style="45" customWidth="1"/>
    <col min="14343" max="14343" width="6.5" style="45" customWidth="1"/>
    <col min="14344" max="14344" width="7.83203125" style="45" customWidth="1"/>
    <col min="14345" max="14345" width="6.1640625" style="45" customWidth="1"/>
    <col min="14346" max="14347" width="7.83203125" style="45" customWidth="1"/>
    <col min="14348" max="14348" width="8" style="45" customWidth="1"/>
    <col min="14349" max="14349" width="7.1640625" style="45" customWidth="1"/>
    <col min="14350" max="14350" width="10.83203125" style="45" customWidth="1"/>
    <col min="14351" max="14351" width="9.33203125" style="45" customWidth="1"/>
    <col min="14352" max="14352" width="9.83203125" style="45" customWidth="1"/>
    <col min="14353" max="14353" width="9.1640625" style="45" customWidth="1"/>
    <col min="14354" max="14355" width="10.1640625" style="45" customWidth="1"/>
    <col min="14356" max="14356" width="7.83203125" style="45" customWidth="1"/>
    <col min="14357" max="14357" width="9.33203125" style="45" customWidth="1"/>
    <col min="14358" max="14358" width="14.5" style="45" customWidth="1"/>
    <col min="14359" max="14359" width="71.1640625" style="45" customWidth="1"/>
    <col min="14360" max="14360" width="35.6640625" style="45" customWidth="1"/>
    <col min="14361" max="14361" width="14.5" style="45" customWidth="1"/>
    <col min="14362" max="14362" width="7.1640625" style="45" customWidth="1"/>
    <col min="14363" max="14363" width="6.6640625" style="45" customWidth="1"/>
    <col min="14364" max="14364" width="50.5" style="45" customWidth="1"/>
    <col min="14365" max="14367" width="0" style="45" hidden="1" customWidth="1"/>
    <col min="14368" max="14368" width="26.1640625" style="45" customWidth="1"/>
    <col min="14369" max="14369" width="15" style="45" customWidth="1"/>
    <col min="14370" max="14370" width="14.5" style="45" bestFit="1" customWidth="1"/>
    <col min="14371" max="14371" width="7.83203125" style="45" customWidth="1"/>
    <col min="14372" max="14372" width="14.33203125" style="45" customWidth="1"/>
    <col min="14373" max="14373" width="7.83203125" style="45" customWidth="1"/>
    <col min="14374" max="14374" width="10.33203125" style="45" customWidth="1"/>
    <col min="14375" max="14375" width="7.83203125" style="45" customWidth="1"/>
    <col min="14376" max="14376" width="8.6640625" style="45" customWidth="1"/>
    <col min="14377" max="14377" width="7.83203125" style="45" customWidth="1"/>
    <col min="14378" max="14378" width="8.6640625" style="45" customWidth="1"/>
    <col min="14379" max="14379" width="7.83203125" style="45" customWidth="1"/>
    <col min="14380" max="14380" width="8.6640625" style="45" customWidth="1"/>
    <col min="14381" max="14381" width="7.83203125" style="45" customWidth="1"/>
    <col min="14382" max="14382" width="8.5" style="45" customWidth="1"/>
    <col min="14383" max="14383" width="7.83203125" style="45" customWidth="1"/>
    <col min="14384" max="14384" width="9" style="45" customWidth="1"/>
    <col min="14385" max="14385" width="7.83203125" style="45" customWidth="1"/>
    <col min="14386" max="14386" width="8.5" style="45" customWidth="1"/>
    <col min="14387" max="14389" width="7.83203125" style="45" customWidth="1"/>
    <col min="14390" max="14390" width="10.1640625" style="45" customWidth="1"/>
    <col min="14391" max="14395" width="9.33203125" style="45"/>
    <col min="14396" max="14397" width="10.6640625" style="45" customWidth="1"/>
    <col min="14398" max="14398" width="11.6640625" style="45" customWidth="1"/>
    <col min="14399" max="14399" width="27.83203125" style="45" customWidth="1"/>
    <col min="14400" max="14400" width="11.1640625" style="45" customWidth="1"/>
    <col min="14401" max="14401" width="20.33203125" style="45" customWidth="1"/>
    <col min="14402" max="14404" width="9.33203125" style="45"/>
    <col min="14405" max="14405" width="28.33203125" style="45" customWidth="1"/>
    <col min="14406" max="14406" width="12" style="45" customWidth="1"/>
    <col min="14407" max="14407" width="9.33203125" style="45"/>
    <col min="14408" max="14408" width="20.1640625" style="45" customWidth="1"/>
    <col min="14409" max="14409" width="20.83203125" style="45" customWidth="1"/>
    <col min="14410" max="14410" width="9.33203125" style="45"/>
    <col min="14411" max="14411" width="35.1640625" style="45" customWidth="1"/>
    <col min="14412" max="14412" width="14.1640625" style="45" customWidth="1"/>
    <col min="14413" max="14413" width="42.33203125" style="45" customWidth="1"/>
    <col min="14414" max="14523" width="9.33203125" style="45"/>
    <col min="14524" max="14524" width="14.33203125" style="45" customWidth="1"/>
    <col min="14525" max="14526" width="0" style="45" hidden="1" customWidth="1"/>
    <col min="14527" max="14527" width="8.1640625" style="45" customWidth="1"/>
    <col min="14528" max="14528" width="8.83203125" style="45" customWidth="1"/>
    <col min="14529" max="14530" width="0" style="45" hidden="1" customWidth="1"/>
    <col min="14531" max="14531" width="6" style="45" customWidth="1"/>
    <col min="14532" max="14532" width="0" style="45" hidden="1" customWidth="1"/>
    <col min="14533" max="14533" width="15.33203125" style="45" customWidth="1"/>
    <col min="14534" max="14534" width="20.1640625" style="45" customWidth="1"/>
    <col min="14535" max="14535" width="18" style="45" customWidth="1"/>
    <col min="14536" max="14536" width="16.83203125" style="45" customWidth="1"/>
    <col min="14537" max="14537" width="22.1640625" style="45" customWidth="1"/>
    <col min="14538" max="14538" width="14.5" style="45" customWidth="1"/>
    <col min="14539" max="14539" width="34.33203125" style="45" customWidth="1"/>
    <col min="14540" max="14540" width="32" style="45" customWidth="1"/>
    <col min="14541" max="14541" width="35.83203125" style="45" customWidth="1"/>
    <col min="14542" max="14542" width="14.1640625" style="45" customWidth="1"/>
    <col min="14543" max="14543" width="12.5" style="45" customWidth="1"/>
    <col min="14544" max="14544" width="12" style="45" customWidth="1"/>
    <col min="14545" max="14545" width="9.5" style="45" customWidth="1"/>
    <col min="14546" max="14546" width="10.5" style="45" customWidth="1"/>
    <col min="14547" max="14547" width="7.83203125" style="45" customWidth="1"/>
    <col min="14548" max="14548" width="12" style="45" customWidth="1"/>
    <col min="14549" max="14569" width="7.83203125" style="45" customWidth="1"/>
    <col min="14570" max="14570" width="10.5" style="45" customWidth="1"/>
    <col min="14571" max="14585" width="7.83203125" style="45" customWidth="1"/>
    <col min="14586" max="14586" width="11.6640625" style="45" customWidth="1"/>
    <col min="14587" max="14587" width="6" style="45" customWidth="1"/>
    <col min="14588" max="14588" width="11.33203125" style="45" customWidth="1"/>
    <col min="14589" max="14589" width="6.1640625" style="45" customWidth="1"/>
    <col min="14590" max="14590" width="12.33203125" style="45" customWidth="1"/>
    <col min="14591" max="14591" width="6.5" style="45" customWidth="1"/>
    <col min="14592" max="14592" width="10.83203125" style="45" customWidth="1"/>
    <col min="14593" max="14593" width="6" style="45" customWidth="1"/>
    <col min="14594" max="14594" width="9" style="45" customWidth="1"/>
    <col min="14595" max="14595" width="6.1640625" style="45" customWidth="1"/>
    <col min="14596" max="14596" width="7.83203125" style="45" customWidth="1"/>
    <col min="14597" max="14597" width="7.1640625" style="45" customWidth="1"/>
    <col min="14598" max="14598" width="7.83203125" style="45" customWidth="1"/>
    <col min="14599" max="14599" width="6.5" style="45" customWidth="1"/>
    <col min="14600" max="14600" width="7.83203125" style="45" customWidth="1"/>
    <col min="14601" max="14601" width="6.1640625" style="45" customWidth="1"/>
    <col min="14602" max="14603" width="7.83203125" style="45" customWidth="1"/>
    <col min="14604" max="14604" width="8" style="45" customWidth="1"/>
    <col min="14605" max="14605" width="7.1640625" style="45" customWidth="1"/>
    <col min="14606" max="14606" width="10.83203125" style="45" customWidth="1"/>
    <col min="14607" max="14607" width="9.33203125" style="45" customWidth="1"/>
    <col min="14608" max="14608" width="9.83203125" style="45" customWidth="1"/>
    <col min="14609" max="14609" width="9.1640625" style="45" customWidth="1"/>
    <col min="14610" max="14611" width="10.1640625" style="45" customWidth="1"/>
    <col min="14612" max="14612" width="7.83203125" style="45" customWidth="1"/>
    <col min="14613" max="14613" width="9.33203125" style="45" customWidth="1"/>
    <col min="14614" max="14614" width="14.5" style="45" customWidth="1"/>
    <col min="14615" max="14615" width="71.1640625" style="45" customWidth="1"/>
    <col min="14616" max="14616" width="35.6640625" style="45" customWidth="1"/>
    <col min="14617" max="14617" width="14.5" style="45" customWidth="1"/>
    <col min="14618" max="14618" width="7.1640625" style="45" customWidth="1"/>
    <col min="14619" max="14619" width="6.6640625" style="45" customWidth="1"/>
    <col min="14620" max="14620" width="50.5" style="45" customWidth="1"/>
    <col min="14621" max="14623" width="0" style="45" hidden="1" customWidth="1"/>
    <col min="14624" max="14624" width="26.1640625" style="45" customWidth="1"/>
    <col min="14625" max="14625" width="15" style="45" customWidth="1"/>
    <col min="14626" max="14626" width="14.5" style="45" bestFit="1" customWidth="1"/>
    <col min="14627" max="14627" width="7.83203125" style="45" customWidth="1"/>
    <col min="14628" max="14628" width="14.33203125" style="45" customWidth="1"/>
    <col min="14629" max="14629" width="7.83203125" style="45" customWidth="1"/>
    <col min="14630" max="14630" width="10.33203125" style="45" customWidth="1"/>
    <col min="14631" max="14631" width="7.83203125" style="45" customWidth="1"/>
    <col min="14632" max="14632" width="8.6640625" style="45" customWidth="1"/>
    <col min="14633" max="14633" width="7.83203125" style="45" customWidth="1"/>
    <col min="14634" max="14634" width="8.6640625" style="45" customWidth="1"/>
    <col min="14635" max="14635" width="7.83203125" style="45" customWidth="1"/>
    <col min="14636" max="14636" width="8.6640625" style="45" customWidth="1"/>
    <col min="14637" max="14637" width="7.83203125" style="45" customWidth="1"/>
    <col min="14638" max="14638" width="8.5" style="45" customWidth="1"/>
    <col min="14639" max="14639" width="7.83203125" style="45" customWidth="1"/>
    <col min="14640" max="14640" width="9" style="45" customWidth="1"/>
    <col min="14641" max="14641" width="7.83203125" style="45" customWidth="1"/>
    <col min="14642" max="14642" width="8.5" style="45" customWidth="1"/>
    <col min="14643" max="14645" width="7.83203125" style="45" customWidth="1"/>
    <col min="14646" max="14646" width="10.1640625" style="45" customWidth="1"/>
    <col min="14647" max="14651" width="9.33203125" style="45"/>
    <col min="14652" max="14653" width="10.6640625" style="45" customWidth="1"/>
    <col min="14654" max="14654" width="11.6640625" style="45" customWidth="1"/>
    <col min="14655" max="14655" width="27.83203125" style="45" customWidth="1"/>
    <col min="14656" max="14656" width="11.1640625" style="45" customWidth="1"/>
    <col min="14657" max="14657" width="20.33203125" style="45" customWidth="1"/>
    <col min="14658" max="14660" width="9.33203125" style="45"/>
    <col min="14661" max="14661" width="28.33203125" style="45" customWidth="1"/>
    <col min="14662" max="14662" width="12" style="45" customWidth="1"/>
    <col min="14663" max="14663" width="9.33203125" style="45"/>
    <col min="14664" max="14664" width="20.1640625" style="45" customWidth="1"/>
    <col min="14665" max="14665" width="20.83203125" style="45" customWidth="1"/>
    <col min="14666" max="14666" width="9.33203125" style="45"/>
    <col min="14667" max="14667" width="35.1640625" style="45" customWidth="1"/>
    <col min="14668" max="14668" width="14.1640625" style="45" customWidth="1"/>
    <col min="14669" max="14669" width="42.33203125" style="45" customWidth="1"/>
    <col min="14670" max="14779" width="9.33203125" style="45"/>
    <col min="14780" max="14780" width="14.33203125" style="45" customWidth="1"/>
    <col min="14781" max="14782" width="0" style="45" hidden="1" customWidth="1"/>
    <col min="14783" max="14783" width="8.1640625" style="45" customWidth="1"/>
    <col min="14784" max="14784" width="8.83203125" style="45" customWidth="1"/>
    <col min="14785" max="14786" width="0" style="45" hidden="1" customWidth="1"/>
    <col min="14787" max="14787" width="6" style="45" customWidth="1"/>
    <col min="14788" max="14788" width="0" style="45" hidden="1" customWidth="1"/>
    <col min="14789" max="14789" width="15.33203125" style="45" customWidth="1"/>
    <col min="14790" max="14790" width="20.1640625" style="45" customWidth="1"/>
    <col min="14791" max="14791" width="18" style="45" customWidth="1"/>
    <col min="14792" max="14792" width="16.83203125" style="45" customWidth="1"/>
    <col min="14793" max="14793" width="22.1640625" style="45" customWidth="1"/>
    <col min="14794" max="14794" width="14.5" style="45" customWidth="1"/>
    <col min="14795" max="14795" width="34.33203125" style="45" customWidth="1"/>
    <col min="14796" max="14796" width="32" style="45" customWidth="1"/>
    <col min="14797" max="14797" width="35.83203125" style="45" customWidth="1"/>
    <col min="14798" max="14798" width="14.1640625" style="45" customWidth="1"/>
    <col min="14799" max="14799" width="12.5" style="45" customWidth="1"/>
    <col min="14800" max="14800" width="12" style="45" customWidth="1"/>
    <col min="14801" max="14801" width="9.5" style="45" customWidth="1"/>
    <col min="14802" max="14802" width="10.5" style="45" customWidth="1"/>
    <col min="14803" max="14803" width="7.83203125" style="45" customWidth="1"/>
    <col min="14804" max="14804" width="12" style="45" customWidth="1"/>
    <col min="14805" max="14825" width="7.83203125" style="45" customWidth="1"/>
    <col min="14826" max="14826" width="10.5" style="45" customWidth="1"/>
    <col min="14827" max="14841" width="7.83203125" style="45" customWidth="1"/>
    <col min="14842" max="14842" width="11.6640625" style="45" customWidth="1"/>
    <col min="14843" max="14843" width="6" style="45" customWidth="1"/>
    <col min="14844" max="14844" width="11.33203125" style="45" customWidth="1"/>
    <col min="14845" max="14845" width="6.1640625" style="45" customWidth="1"/>
    <col min="14846" max="14846" width="12.33203125" style="45" customWidth="1"/>
    <col min="14847" max="14847" width="6.5" style="45" customWidth="1"/>
    <col min="14848" max="14848" width="10.83203125" style="45" customWidth="1"/>
    <col min="14849" max="14849" width="6" style="45" customWidth="1"/>
    <col min="14850" max="14850" width="9" style="45" customWidth="1"/>
    <col min="14851" max="14851" width="6.1640625" style="45" customWidth="1"/>
    <col min="14852" max="14852" width="7.83203125" style="45" customWidth="1"/>
    <col min="14853" max="14853" width="7.1640625" style="45" customWidth="1"/>
    <col min="14854" max="14854" width="7.83203125" style="45" customWidth="1"/>
    <col min="14855" max="14855" width="6.5" style="45" customWidth="1"/>
    <col min="14856" max="14856" width="7.83203125" style="45" customWidth="1"/>
    <col min="14857" max="14857" width="6.1640625" style="45" customWidth="1"/>
    <col min="14858" max="14859" width="7.83203125" style="45" customWidth="1"/>
    <col min="14860" max="14860" width="8" style="45" customWidth="1"/>
    <col min="14861" max="14861" width="7.1640625" style="45" customWidth="1"/>
    <col min="14862" max="14862" width="10.83203125" style="45" customWidth="1"/>
    <col min="14863" max="14863" width="9.33203125" style="45" customWidth="1"/>
    <col min="14864" max="14864" width="9.83203125" style="45" customWidth="1"/>
    <col min="14865" max="14865" width="9.1640625" style="45" customWidth="1"/>
    <col min="14866" max="14867" width="10.1640625" style="45" customWidth="1"/>
    <col min="14868" max="14868" width="7.83203125" style="45" customWidth="1"/>
    <col min="14869" max="14869" width="9.33203125" style="45" customWidth="1"/>
    <col min="14870" max="14870" width="14.5" style="45" customWidth="1"/>
    <col min="14871" max="14871" width="71.1640625" style="45" customWidth="1"/>
    <col min="14872" max="14872" width="35.6640625" style="45" customWidth="1"/>
    <col min="14873" max="14873" width="14.5" style="45" customWidth="1"/>
    <col min="14874" max="14874" width="7.1640625" style="45" customWidth="1"/>
    <col min="14875" max="14875" width="6.6640625" style="45" customWidth="1"/>
    <col min="14876" max="14876" width="50.5" style="45" customWidth="1"/>
    <col min="14877" max="14879" width="0" style="45" hidden="1" customWidth="1"/>
    <col min="14880" max="14880" width="26.1640625" style="45" customWidth="1"/>
    <col min="14881" max="14881" width="15" style="45" customWidth="1"/>
    <col min="14882" max="14882" width="14.5" style="45" bestFit="1" customWidth="1"/>
    <col min="14883" max="14883" width="7.83203125" style="45" customWidth="1"/>
    <col min="14884" max="14884" width="14.33203125" style="45" customWidth="1"/>
    <col min="14885" max="14885" width="7.83203125" style="45" customWidth="1"/>
    <col min="14886" max="14886" width="10.33203125" style="45" customWidth="1"/>
    <col min="14887" max="14887" width="7.83203125" style="45" customWidth="1"/>
    <col min="14888" max="14888" width="8.6640625" style="45" customWidth="1"/>
    <col min="14889" max="14889" width="7.83203125" style="45" customWidth="1"/>
    <col min="14890" max="14890" width="8.6640625" style="45" customWidth="1"/>
    <col min="14891" max="14891" width="7.83203125" style="45" customWidth="1"/>
    <col min="14892" max="14892" width="8.6640625" style="45" customWidth="1"/>
    <col min="14893" max="14893" width="7.83203125" style="45" customWidth="1"/>
    <col min="14894" max="14894" width="8.5" style="45" customWidth="1"/>
    <col min="14895" max="14895" width="7.83203125" style="45" customWidth="1"/>
    <col min="14896" max="14896" width="9" style="45" customWidth="1"/>
    <col min="14897" max="14897" width="7.83203125" style="45" customWidth="1"/>
    <col min="14898" max="14898" width="8.5" style="45" customWidth="1"/>
    <col min="14899" max="14901" width="7.83203125" style="45" customWidth="1"/>
    <col min="14902" max="14902" width="10.1640625" style="45" customWidth="1"/>
    <col min="14903" max="14907" width="9.33203125" style="45"/>
    <col min="14908" max="14909" width="10.6640625" style="45" customWidth="1"/>
    <col min="14910" max="14910" width="11.6640625" style="45" customWidth="1"/>
    <col min="14911" max="14911" width="27.83203125" style="45" customWidth="1"/>
    <col min="14912" max="14912" width="11.1640625" style="45" customWidth="1"/>
    <col min="14913" max="14913" width="20.33203125" style="45" customWidth="1"/>
    <col min="14914" max="14916" width="9.33203125" style="45"/>
    <col min="14917" max="14917" width="28.33203125" style="45" customWidth="1"/>
    <col min="14918" max="14918" width="12" style="45" customWidth="1"/>
    <col min="14919" max="14919" width="9.33203125" style="45"/>
    <col min="14920" max="14920" width="20.1640625" style="45" customWidth="1"/>
    <col min="14921" max="14921" width="20.83203125" style="45" customWidth="1"/>
    <col min="14922" max="14922" width="9.33203125" style="45"/>
    <col min="14923" max="14923" width="35.1640625" style="45" customWidth="1"/>
    <col min="14924" max="14924" width="14.1640625" style="45" customWidth="1"/>
    <col min="14925" max="14925" width="42.33203125" style="45" customWidth="1"/>
    <col min="14926" max="15035" width="9.33203125" style="45"/>
    <col min="15036" max="15036" width="14.33203125" style="45" customWidth="1"/>
    <col min="15037" max="15038" width="0" style="45" hidden="1" customWidth="1"/>
    <col min="15039" max="15039" width="8.1640625" style="45" customWidth="1"/>
    <col min="15040" max="15040" width="8.83203125" style="45" customWidth="1"/>
    <col min="15041" max="15042" width="0" style="45" hidden="1" customWidth="1"/>
    <col min="15043" max="15043" width="6" style="45" customWidth="1"/>
    <col min="15044" max="15044" width="0" style="45" hidden="1" customWidth="1"/>
    <col min="15045" max="15045" width="15.33203125" style="45" customWidth="1"/>
    <col min="15046" max="15046" width="20.1640625" style="45" customWidth="1"/>
    <col min="15047" max="15047" width="18" style="45" customWidth="1"/>
    <col min="15048" max="15048" width="16.83203125" style="45" customWidth="1"/>
    <col min="15049" max="15049" width="22.1640625" style="45" customWidth="1"/>
    <col min="15050" max="15050" width="14.5" style="45" customWidth="1"/>
    <col min="15051" max="15051" width="34.33203125" style="45" customWidth="1"/>
    <col min="15052" max="15052" width="32" style="45" customWidth="1"/>
    <col min="15053" max="15053" width="35.83203125" style="45" customWidth="1"/>
    <col min="15054" max="15054" width="14.1640625" style="45" customWidth="1"/>
    <col min="15055" max="15055" width="12.5" style="45" customWidth="1"/>
    <col min="15056" max="15056" width="12" style="45" customWidth="1"/>
    <col min="15057" max="15057" width="9.5" style="45" customWidth="1"/>
    <col min="15058" max="15058" width="10.5" style="45" customWidth="1"/>
    <col min="15059" max="15059" width="7.83203125" style="45" customWidth="1"/>
    <col min="15060" max="15060" width="12" style="45" customWidth="1"/>
    <col min="15061" max="15081" width="7.83203125" style="45" customWidth="1"/>
    <col min="15082" max="15082" width="10.5" style="45" customWidth="1"/>
    <col min="15083" max="15097" width="7.83203125" style="45" customWidth="1"/>
    <col min="15098" max="15098" width="11.6640625" style="45" customWidth="1"/>
    <col min="15099" max="15099" width="6" style="45" customWidth="1"/>
    <col min="15100" max="15100" width="11.33203125" style="45" customWidth="1"/>
    <col min="15101" max="15101" width="6.1640625" style="45" customWidth="1"/>
    <col min="15102" max="15102" width="12.33203125" style="45" customWidth="1"/>
    <col min="15103" max="15103" width="6.5" style="45" customWidth="1"/>
    <col min="15104" max="15104" width="10.83203125" style="45" customWidth="1"/>
    <col min="15105" max="15105" width="6" style="45" customWidth="1"/>
    <col min="15106" max="15106" width="9" style="45" customWidth="1"/>
    <col min="15107" max="15107" width="6.1640625" style="45" customWidth="1"/>
    <col min="15108" max="15108" width="7.83203125" style="45" customWidth="1"/>
    <col min="15109" max="15109" width="7.1640625" style="45" customWidth="1"/>
    <col min="15110" max="15110" width="7.83203125" style="45" customWidth="1"/>
    <col min="15111" max="15111" width="6.5" style="45" customWidth="1"/>
    <col min="15112" max="15112" width="7.83203125" style="45" customWidth="1"/>
    <col min="15113" max="15113" width="6.1640625" style="45" customWidth="1"/>
    <col min="15114" max="15115" width="7.83203125" style="45" customWidth="1"/>
    <col min="15116" max="15116" width="8" style="45" customWidth="1"/>
    <col min="15117" max="15117" width="7.1640625" style="45" customWidth="1"/>
    <col min="15118" max="15118" width="10.83203125" style="45" customWidth="1"/>
    <col min="15119" max="15119" width="9.33203125" style="45" customWidth="1"/>
    <col min="15120" max="15120" width="9.83203125" style="45" customWidth="1"/>
    <col min="15121" max="15121" width="9.1640625" style="45" customWidth="1"/>
    <col min="15122" max="15123" width="10.1640625" style="45" customWidth="1"/>
    <col min="15124" max="15124" width="7.83203125" style="45" customWidth="1"/>
    <col min="15125" max="15125" width="9.33203125" style="45" customWidth="1"/>
    <col min="15126" max="15126" width="14.5" style="45" customWidth="1"/>
    <col min="15127" max="15127" width="71.1640625" style="45" customWidth="1"/>
    <col min="15128" max="15128" width="35.6640625" style="45" customWidth="1"/>
    <col min="15129" max="15129" width="14.5" style="45" customWidth="1"/>
    <col min="15130" max="15130" width="7.1640625" style="45" customWidth="1"/>
    <col min="15131" max="15131" width="6.6640625" style="45" customWidth="1"/>
    <col min="15132" max="15132" width="50.5" style="45" customWidth="1"/>
    <col min="15133" max="15135" width="0" style="45" hidden="1" customWidth="1"/>
    <col min="15136" max="15136" width="26.1640625" style="45" customWidth="1"/>
    <col min="15137" max="15137" width="15" style="45" customWidth="1"/>
    <col min="15138" max="15138" width="14.5" style="45" bestFit="1" customWidth="1"/>
    <col min="15139" max="15139" width="7.83203125" style="45" customWidth="1"/>
    <col min="15140" max="15140" width="14.33203125" style="45" customWidth="1"/>
    <col min="15141" max="15141" width="7.83203125" style="45" customWidth="1"/>
    <col min="15142" max="15142" width="10.33203125" style="45" customWidth="1"/>
    <col min="15143" max="15143" width="7.83203125" style="45" customWidth="1"/>
    <col min="15144" max="15144" width="8.6640625" style="45" customWidth="1"/>
    <col min="15145" max="15145" width="7.83203125" style="45" customWidth="1"/>
    <col min="15146" max="15146" width="8.6640625" style="45" customWidth="1"/>
    <col min="15147" max="15147" width="7.83203125" style="45" customWidth="1"/>
    <col min="15148" max="15148" width="8.6640625" style="45" customWidth="1"/>
    <col min="15149" max="15149" width="7.83203125" style="45" customWidth="1"/>
    <col min="15150" max="15150" width="8.5" style="45" customWidth="1"/>
    <col min="15151" max="15151" width="7.83203125" style="45" customWidth="1"/>
    <col min="15152" max="15152" width="9" style="45" customWidth="1"/>
    <col min="15153" max="15153" width="7.83203125" style="45" customWidth="1"/>
    <col min="15154" max="15154" width="8.5" style="45" customWidth="1"/>
    <col min="15155" max="15157" width="7.83203125" style="45" customWidth="1"/>
    <col min="15158" max="15158" width="10.1640625" style="45" customWidth="1"/>
    <col min="15159" max="15163" width="9.33203125" style="45"/>
    <col min="15164" max="15165" width="10.6640625" style="45" customWidth="1"/>
    <col min="15166" max="15166" width="11.6640625" style="45" customWidth="1"/>
    <col min="15167" max="15167" width="27.83203125" style="45" customWidth="1"/>
    <col min="15168" max="15168" width="11.1640625" style="45" customWidth="1"/>
    <col min="15169" max="15169" width="20.33203125" style="45" customWidth="1"/>
    <col min="15170" max="15172" width="9.33203125" style="45"/>
    <col min="15173" max="15173" width="28.33203125" style="45" customWidth="1"/>
    <col min="15174" max="15174" width="12" style="45" customWidth="1"/>
    <col min="15175" max="15175" width="9.33203125" style="45"/>
    <col min="15176" max="15176" width="20.1640625" style="45" customWidth="1"/>
    <col min="15177" max="15177" width="20.83203125" style="45" customWidth="1"/>
    <col min="15178" max="15178" width="9.33203125" style="45"/>
    <col min="15179" max="15179" width="35.1640625" style="45" customWidth="1"/>
    <col min="15180" max="15180" width="14.1640625" style="45" customWidth="1"/>
    <col min="15181" max="15181" width="42.33203125" style="45" customWidth="1"/>
    <col min="15182" max="15291" width="9.33203125" style="45"/>
    <col min="15292" max="15292" width="14.33203125" style="45" customWidth="1"/>
    <col min="15293" max="15294" width="0" style="45" hidden="1" customWidth="1"/>
    <col min="15295" max="15295" width="8.1640625" style="45" customWidth="1"/>
    <col min="15296" max="15296" width="8.83203125" style="45" customWidth="1"/>
    <col min="15297" max="15298" width="0" style="45" hidden="1" customWidth="1"/>
    <col min="15299" max="15299" width="6" style="45" customWidth="1"/>
    <col min="15300" max="15300" width="0" style="45" hidden="1" customWidth="1"/>
    <col min="15301" max="15301" width="15.33203125" style="45" customWidth="1"/>
    <col min="15302" max="15302" width="20.1640625" style="45" customWidth="1"/>
    <col min="15303" max="15303" width="18" style="45" customWidth="1"/>
    <col min="15304" max="15304" width="16.83203125" style="45" customWidth="1"/>
    <col min="15305" max="15305" width="22.1640625" style="45" customWidth="1"/>
    <col min="15306" max="15306" width="14.5" style="45" customWidth="1"/>
    <col min="15307" max="15307" width="34.33203125" style="45" customWidth="1"/>
    <col min="15308" max="15308" width="32" style="45" customWidth="1"/>
    <col min="15309" max="15309" width="35.83203125" style="45" customWidth="1"/>
    <col min="15310" max="15310" width="14.1640625" style="45" customWidth="1"/>
    <col min="15311" max="15311" width="12.5" style="45" customWidth="1"/>
    <col min="15312" max="15312" width="12" style="45" customWidth="1"/>
    <col min="15313" max="15313" width="9.5" style="45" customWidth="1"/>
    <col min="15314" max="15314" width="10.5" style="45" customWidth="1"/>
    <col min="15315" max="15315" width="7.83203125" style="45" customWidth="1"/>
    <col min="15316" max="15316" width="12" style="45" customWidth="1"/>
    <col min="15317" max="15337" width="7.83203125" style="45" customWidth="1"/>
    <col min="15338" max="15338" width="10.5" style="45" customWidth="1"/>
    <col min="15339" max="15353" width="7.83203125" style="45" customWidth="1"/>
    <col min="15354" max="15354" width="11.6640625" style="45" customWidth="1"/>
    <col min="15355" max="15355" width="6" style="45" customWidth="1"/>
    <col min="15356" max="15356" width="11.33203125" style="45" customWidth="1"/>
    <col min="15357" max="15357" width="6.1640625" style="45" customWidth="1"/>
    <col min="15358" max="15358" width="12.33203125" style="45" customWidth="1"/>
    <col min="15359" max="15359" width="6.5" style="45" customWidth="1"/>
    <col min="15360" max="15360" width="10.83203125" style="45" customWidth="1"/>
    <col min="15361" max="15361" width="6" style="45" customWidth="1"/>
    <col min="15362" max="15362" width="9" style="45" customWidth="1"/>
    <col min="15363" max="15363" width="6.1640625" style="45" customWidth="1"/>
    <col min="15364" max="15364" width="7.83203125" style="45" customWidth="1"/>
    <col min="15365" max="15365" width="7.1640625" style="45" customWidth="1"/>
    <col min="15366" max="15366" width="7.83203125" style="45" customWidth="1"/>
    <col min="15367" max="15367" width="6.5" style="45" customWidth="1"/>
    <col min="15368" max="15368" width="7.83203125" style="45" customWidth="1"/>
    <col min="15369" max="15369" width="6.1640625" style="45" customWidth="1"/>
    <col min="15370" max="15371" width="7.83203125" style="45" customWidth="1"/>
    <col min="15372" max="15372" width="8" style="45" customWidth="1"/>
    <col min="15373" max="15373" width="7.1640625" style="45" customWidth="1"/>
    <col min="15374" max="15374" width="10.83203125" style="45" customWidth="1"/>
    <col min="15375" max="15375" width="9.33203125" style="45" customWidth="1"/>
    <col min="15376" max="15376" width="9.83203125" style="45" customWidth="1"/>
    <col min="15377" max="15377" width="9.1640625" style="45" customWidth="1"/>
    <col min="15378" max="15379" width="10.1640625" style="45" customWidth="1"/>
    <col min="15380" max="15380" width="7.83203125" style="45" customWidth="1"/>
    <col min="15381" max="15381" width="9.33203125" style="45" customWidth="1"/>
    <col min="15382" max="15382" width="14.5" style="45" customWidth="1"/>
    <col min="15383" max="15383" width="71.1640625" style="45" customWidth="1"/>
    <col min="15384" max="15384" width="35.6640625" style="45" customWidth="1"/>
    <col min="15385" max="15385" width="14.5" style="45" customWidth="1"/>
    <col min="15386" max="15386" width="7.1640625" style="45" customWidth="1"/>
    <col min="15387" max="15387" width="6.6640625" style="45" customWidth="1"/>
    <col min="15388" max="15388" width="50.5" style="45" customWidth="1"/>
    <col min="15389" max="15391" width="0" style="45" hidden="1" customWidth="1"/>
    <col min="15392" max="15392" width="26.1640625" style="45" customWidth="1"/>
    <col min="15393" max="15393" width="15" style="45" customWidth="1"/>
    <col min="15394" max="15394" width="14.5" style="45" bestFit="1" customWidth="1"/>
    <col min="15395" max="15395" width="7.83203125" style="45" customWidth="1"/>
    <col min="15396" max="15396" width="14.33203125" style="45" customWidth="1"/>
    <col min="15397" max="15397" width="7.83203125" style="45" customWidth="1"/>
    <col min="15398" max="15398" width="10.33203125" style="45" customWidth="1"/>
    <col min="15399" max="15399" width="7.83203125" style="45" customWidth="1"/>
    <col min="15400" max="15400" width="8.6640625" style="45" customWidth="1"/>
    <col min="15401" max="15401" width="7.83203125" style="45" customWidth="1"/>
    <col min="15402" max="15402" width="8.6640625" style="45" customWidth="1"/>
    <col min="15403" max="15403" width="7.83203125" style="45" customWidth="1"/>
    <col min="15404" max="15404" width="8.6640625" style="45" customWidth="1"/>
    <col min="15405" max="15405" width="7.83203125" style="45" customWidth="1"/>
    <col min="15406" max="15406" width="8.5" style="45" customWidth="1"/>
    <col min="15407" max="15407" width="7.83203125" style="45" customWidth="1"/>
    <col min="15408" max="15408" width="9" style="45" customWidth="1"/>
    <col min="15409" max="15409" width="7.83203125" style="45" customWidth="1"/>
    <col min="15410" max="15410" width="8.5" style="45" customWidth="1"/>
    <col min="15411" max="15413" width="7.83203125" style="45" customWidth="1"/>
    <col min="15414" max="15414" width="10.1640625" style="45" customWidth="1"/>
    <col min="15415" max="15419" width="9.33203125" style="45"/>
    <col min="15420" max="15421" width="10.6640625" style="45" customWidth="1"/>
    <col min="15422" max="15422" width="11.6640625" style="45" customWidth="1"/>
    <col min="15423" max="15423" width="27.83203125" style="45" customWidth="1"/>
    <col min="15424" max="15424" width="11.1640625" style="45" customWidth="1"/>
    <col min="15425" max="15425" width="20.33203125" style="45" customWidth="1"/>
    <col min="15426" max="15428" width="9.33203125" style="45"/>
    <col min="15429" max="15429" width="28.33203125" style="45" customWidth="1"/>
    <col min="15430" max="15430" width="12" style="45" customWidth="1"/>
    <col min="15431" max="15431" width="9.33203125" style="45"/>
    <col min="15432" max="15432" width="20.1640625" style="45" customWidth="1"/>
    <col min="15433" max="15433" width="20.83203125" style="45" customWidth="1"/>
    <col min="15434" max="15434" width="9.33203125" style="45"/>
    <col min="15435" max="15435" width="35.1640625" style="45" customWidth="1"/>
    <col min="15436" max="15436" width="14.1640625" style="45" customWidth="1"/>
    <col min="15437" max="15437" width="42.33203125" style="45" customWidth="1"/>
    <col min="15438" max="15547" width="9.33203125" style="45"/>
    <col min="15548" max="15548" width="14.33203125" style="45" customWidth="1"/>
    <col min="15549" max="15550" width="0" style="45" hidden="1" customWidth="1"/>
    <col min="15551" max="15551" width="8.1640625" style="45" customWidth="1"/>
    <col min="15552" max="15552" width="8.83203125" style="45" customWidth="1"/>
    <col min="15553" max="15554" width="0" style="45" hidden="1" customWidth="1"/>
    <col min="15555" max="15555" width="6" style="45" customWidth="1"/>
    <col min="15556" max="15556" width="0" style="45" hidden="1" customWidth="1"/>
    <col min="15557" max="15557" width="15.33203125" style="45" customWidth="1"/>
    <col min="15558" max="15558" width="20.1640625" style="45" customWidth="1"/>
    <col min="15559" max="15559" width="18" style="45" customWidth="1"/>
    <col min="15560" max="15560" width="16.83203125" style="45" customWidth="1"/>
    <col min="15561" max="15561" width="22.1640625" style="45" customWidth="1"/>
    <col min="15562" max="15562" width="14.5" style="45" customWidth="1"/>
    <col min="15563" max="15563" width="34.33203125" style="45" customWidth="1"/>
    <col min="15564" max="15564" width="32" style="45" customWidth="1"/>
    <col min="15565" max="15565" width="35.83203125" style="45" customWidth="1"/>
    <col min="15566" max="15566" width="14.1640625" style="45" customWidth="1"/>
    <col min="15567" max="15567" width="12.5" style="45" customWidth="1"/>
    <col min="15568" max="15568" width="12" style="45" customWidth="1"/>
    <col min="15569" max="15569" width="9.5" style="45" customWidth="1"/>
    <col min="15570" max="15570" width="10.5" style="45" customWidth="1"/>
    <col min="15571" max="15571" width="7.83203125" style="45" customWidth="1"/>
    <col min="15572" max="15572" width="12" style="45" customWidth="1"/>
    <col min="15573" max="15593" width="7.83203125" style="45" customWidth="1"/>
    <col min="15594" max="15594" width="10.5" style="45" customWidth="1"/>
    <col min="15595" max="15609" width="7.83203125" style="45" customWidth="1"/>
    <col min="15610" max="15610" width="11.6640625" style="45" customWidth="1"/>
    <col min="15611" max="15611" width="6" style="45" customWidth="1"/>
    <col min="15612" max="15612" width="11.33203125" style="45" customWidth="1"/>
    <col min="15613" max="15613" width="6.1640625" style="45" customWidth="1"/>
    <col min="15614" max="15614" width="12.33203125" style="45" customWidth="1"/>
    <col min="15615" max="15615" width="6.5" style="45" customWidth="1"/>
    <col min="15616" max="15616" width="10.83203125" style="45" customWidth="1"/>
    <col min="15617" max="15617" width="6" style="45" customWidth="1"/>
    <col min="15618" max="15618" width="9" style="45" customWidth="1"/>
    <col min="15619" max="15619" width="6.1640625" style="45" customWidth="1"/>
    <col min="15620" max="15620" width="7.83203125" style="45" customWidth="1"/>
    <col min="15621" max="15621" width="7.1640625" style="45" customWidth="1"/>
    <col min="15622" max="15622" width="7.83203125" style="45" customWidth="1"/>
    <col min="15623" max="15623" width="6.5" style="45" customWidth="1"/>
    <col min="15624" max="15624" width="7.83203125" style="45" customWidth="1"/>
    <col min="15625" max="15625" width="6.1640625" style="45" customWidth="1"/>
    <col min="15626" max="15627" width="7.83203125" style="45" customWidth="1"/>
    <col min="15628" max="15628" width="8" style="45" customWidth="1"/>
    <col min="15629" max="15629" width="7.1640625" style="45" customWidth="1"/>
    <col min="15630" max="15630" width="10.83203125" style="45" customWidth="1"/>
    <col min="15631" max="15631" width="9.33203125" style="45" customWidth="1"/>
    <col min="15632" max="15632" width="9.83203125" style="45" customWidth="1"/>
    <col min="15633" max="15633" width="9.1640625" style="45" customWidth="1"/>
    <col min="15634" max="15635" width="10.1640625" style="45" customWidth="1"/>
    <col min="15636" max="15636" width="7.83203125" style="45" customWidth="1"/>
    <col min="15637" max="15637" width="9.33203125" style="45" customWidth="1"/>
    <col min="15638" max="15638" width="14.5" style="45" customWidth="1"/>
    <col min="15639" max="15639" width="71.1640625" style="45" customWidth="1"/>
    <col min="15640" max="15640" width="35.6640625" style="45" customWidth="1"/>
    <col min="15641" max="15641" width="14.5" style="45" customWidth="1"/>
    <col min="15642" max="15642" width="7.1640625" style="45" customWidth="1"/>
    <col min="15643" max="15643" width="6.6640625" style="45" customWidth="1"/>
    <col min="15644" max="15644" width="50.5" style="45" customWidth="1"/>
    <col min="15645" max="15647" width="0" style="45" hidden="1" customWidth="1"/>
    <col min="15648" max="15648" width="26.1640625" style="45" customWidth="1"/>
    <col min="15649" max="15649" width="15" style="45" customWidth="1"/>
    <col min="15650" max="15650" width="14.5" style="45" bestFit="1" customWidth="1"/>
    <col min="15651" max="15651" width="7.83203125" style="45" customWidth="1"/>
    <col min="15652" max="15652" width="14.33203125" style="45" customWidth="1"/>
    <col min="15653" max="15653" width="7.83203125" style="45" customWidth="1"/>
    <col min="15654" max="15654" width="10.33203125" style="45" customWidth="1"/>
    <col min="15655" max="15655" width="7.83203125" style="45" customWidth="1"/>
    <col min="15656" max="15656" width="8.6640625" style="45" customWidth="1"/>
    <col min="15657" max="15657" width="7.83203125" style="45" customWidth="1"/>
    <col min="15658" max="15658" width="8.6640625" style="45" customWidth="1"/>
    <col min="15659" max="15659" width="7.83203125" style="45" customWidth="1"/>
    <col min="15660" max="15660" width="8.6640625" style="45" customWidth="1"/>
    <col min="15661" max="15661" width="7.83203125" style="45" customWidth="1"/>
    <col min="15662" max="15662" width="8.5" style="45" customWidth="1"/>
    <col min="15663" max="15663" width="7.83203125" style="45" customWidth="1"/>
    <col min="15664" max="15664" width="9" style="45" customWidth="1"/>
    <col min="15665" max="15665" width="7.83203125" style="45" customWidth="1"/>
    <col min="15666" max="15666" width="8.5" style="45" customWidth="1"/>
    <col min="15667" max="15669" width="7.83203125" style="45" customWidth="1"/>
    <col min="15670" max="15670" width="10.1640625" style="45" customWidth="1"/>
    <col min="15671" max="15675" width="9.33203125" style="45"/>
    <col min="15676" max="15677" width="10.6640625" style="45" customWidth="1"/>
    <col min="15678" max="15678" width="11.6640625" style="45" customWidth="1"/>
    <col min="15679" max="15679" width="27.83203125" style="45" customWidth="1"/>
    <col min="15680" max="15680" width="11.1640625" style="45" customWidth="1"/>
    <col min="15681" max="15681" width="20.33203125" style="45" customWidth="1"/>
    <col min="15682" max="15684" width="9.33203125" style="45"/>
    <col min="15685" max="15685" width="28.33203125" style="45" customWidth="1"/>
    <col min="15686" max="15686" width="12" style="45" customWidth="1"/>
    <col min="15687" max="15687" width="9.33203125" style="45"/>
    <col min="15688" max="15688" width="20.1640625" style="45" customWidth="1"/>
    <col min="15689" max="15689" width="20.83203125" style="45" customWidth="1"/>
    <col min="15690" max="15690" width="9.33203125" style="45"/>
    <col min="15691" max="15691" width="35.1640625" style="45" customWidth="1"/>
    <col min="15692" max="15692" width="14.1640625" style="45" customWidth="1"/>
    <col min="15693" max="15693" width="42.33203125" style="45" customWidth="1"/>
    <col min="15694" max="15803" width="9.33203125" style="45"/>
    <col min="15804" max="15804" width="14.33203125" style="45" customWidth="1"/>
    <col min="15805" max="15806" width="0" style="45" hidden="1" customWidth="1"/>
    <col min="15807" max="15807" width="8.1640625" style="45" customWidth="1"/>
    <col min="15808" max="15808" width="8.83203125" style="45" customWidth="1"/>
    <col min="15809" max="15810" width="0" style="45" hidden="1" customWidth="1"/>
    <col min="15811" max="15811" width="6" style="45" customWidth="1"/>
    <col min="15812" max="15812" width="0" style="45" hidden="1" customWidth="1"/>
    <col min="15813" max="15813" width="15.33203125" style="45" customWidth="1"/>
    <col min="15814" max="15814" width="20.1640625" style="45" customWidth="1"/>
    <col min="15815" max="15815" width="18" style="45" customWidth="1"/>
    <col min="15816" max="15816" width="16.83203125" style="45" customWidth="1"/>
    <col min="15817" max="15817" width="22.1640625" style="45" customWidth="1"/>
    <col min="15818" max="15818" width="14.5" style="45" customWidth="1"/>
    <col min="15819" max="15819" width="34.33203125" style="45" customWidth="1"/>
    <col min="15820" max="15820" width="32" style="45" customWidth="1"/>
    <col min="15821" max="15821" width="35.83203125" style="45" customWidth="1"/>
    <col min="15822" max="15822" width="14.1640625" style="45" customWidth="1"/>
    <col min="15823" max="15823" width="12.5" style="45" customWidth="1"/>
    <col min="15824" max="15824" width="12" style="45" customWidth="1"/>
    <col min="15825" max="15825" width="9.5" style="45" customWidth="1"/>
    <col min="15826" max="15826" width="10.5" style="45" customWidth="1"/>
    <col min="15827" max="15827" width="7.83203125" style="45" customWidth="1"/>
    <col min="15828" max="15828" width="12" style="45" customWidth="1"/>
    <col min="15829" max="15849" width="7.83203125" style="45" customWidth="1"/>
    <col min="15850" max="15850" width="10.5" style="45" customWidth="1"/>
    <col min="15851" max="15865" width="7.83203125" style="45" customWidth="1"/>
    <col min="15866" max="15866" width="11.6640625" style="45" customWidth="1"/>
    <col min="15867" max="15867" width="6" style="45" customWidth="1"/>
    <col min="15868" max="15868" width="11.33203125" style="45" customWidth="1"/>
    <col min="15869" max="15869" width="6.1640625" style="45" customWidth="1"/>
    <col min="15870" max="15870" width="12.33203125" style="45" customWidth="1"/>
    <col min="15871" max="15871" width="6.5" style="45" customWidth="1"/>
    <col min="15872" max="15872" width="10.83203125" style="45" customWidth="1"/>
    <col min="15873" max="15873" width="6" style="45" customWidth="1"/>
    <col min="15874" max="15874" width="9" style="45" customWidth="1"/>
    <col min="15875" max="15875" width="6.1640625" style="45" customWidth="1"/>
    <col min="15876" max="15876" width="7.83203125" style="45" customWidth="1"/>
    <col min="15877" max="15877" width="7.1640625" style="45" customWidth="1"/>
    <col min="15878" max="15878" width="7.83203125" style="45" customWidth="1"/>
    <col min="15879" max="15879" width="6.5" style="45" customWidth="1"/>
    <col min="15880" max="15880" width="7.83203125" style="45" customWidth="1"/>
    <col min="15881" max="15881" width="6.1640625" style="45" customWidth="1"/>
    <col min="15882" max="15883" width="7.83203125" style="45" customWidth="1"/>
    <col min="15884" max="15884" width="8" style="45" customWidth="1"/>
    <col min="15885" max="15885" width="7.1640625" style="45" customWidth="1"/>
    <col min="15886" max="15886" width="10.83203125" style="45" customWidth="1"/>
    <col min="15887" max="15887" width="9.33203125" style="45" customWidth="1"/>
    <col min="15888" max="15888" width="9.83203125" style="45" customWidth="1"/>
    <col min="15889" max="15889" width="9.1640625" style="45" customWidth="1"/>
    <col min="15890" max="15891" width="10.1640625" style="45" customWidth="1"/>
    <col min="15892" max="15892" width="7.83203125" style="45" customWidth="1"/>
    <col min="15893" max="15893" width="9.33203125" style="45" customWidth="1"/>
    <col min="15894" max="15894" width="14.5" style="45" customWidth="1"/>
    <col min="15895" max="15895" width="71.1640625" style="45" customWidth="1"/>
    <col min="15896" max="15896" width="35.6640625" style="45" customWidth="1"/>
    <col min="15897" max="15897" width="14.5" style="45" customWidth="1"/>
    <col min="15898" max="15898" width="7.1640625" style="45" customWidth="1"/>
    <col min="15899" max="15899" width="6.6640625" style="45" customWidth="1"/>
    <col min="15900" max="15900" width="50.5" style="45" customWidth="1"/>
    <col min="15901" max="15903" width="0" style="45" hidden="1" customWidth="1"/>
    <col min="15904" max="15904" width="26.1640625" style="45" customWidth="1"/>
    <col min="15905" max="15905" width="15" style="45" customWidth="1"/>
    <col min="15906" max="15906" width="14.5" style="45" bestFit="1" customWidth="1"/>
    <col min="15907" max="15907" width="7.83203125" style="45" customWidth="1"/>
    <col min="15908" max="15908" width="14.33203125" style="45" customWidth="1"/>
    <col min="15909" max="15909" width="7.83203125" style="45" customWidth="1"/>
    <col min="15910" max="15910" width="10.33203125" style="45" customWidth="1"/>
    <col min="15911" max="15911" width="7.83203125" style="45" customWidth="1"/>
    <col min="15912" max="15912" width="8.6640625" style="45" customWidth="1"/>
    <col min="15913" max="15913" width="7.83203125" style="45" customWidth="1"/>
    <col min="15914" max="15914" width="8.6640625" style="45" customWidth="1"/>
    <col min="15915" max="15915" width="7.83203125" style="45" customWidth="1"/>
    <col min="15916" max="15916" width="8.6640625" style="45" customWidth="1"/>
    <col min="15917" max="15917" width="7.83203125" style="45" customWidth="1"/>
    <col min="15918" max="15918" width="8.5" style="45" customWidth="1"/>
    <col min="15919" max="15919" width="7.83203125" style="45" customWidth="1"/>
    <col min="15920" max="15920" width="9" style="45" customWidth="1"/>
    <col min="15921" max="15921" width="7.83203125" style="45" customWidth="1"/>
    <col min="15922" max="15922" width="8.5" style="45" customWidth="1"/>
    <col min="15923" max="15925" width="7.83203125" style="45" customWidth="1"/>
    <col min="15926" max="15926" width="10.1640625" style="45" customWidth="1"/>
    <col min="15927" max="15931" width="9.33203125" style="45"/>
    <col min="15932" max="15933" width="10.6640625" style="45" customWidth="1"/>
    <col min="15934" max="15934" width="11.6640625" style="45" customWidth="1"/>
    <col min="15935" max="15935" width="27.83203125" style="45" customWidth="1"/>
    <col min="15936" max="15936" width="11.1640625" style="45" customWidth="1"/>
    <col min="15937" max="15937" width="20.33203125" style="45" customWidth="1"/>
    <col min="15938" max="15940" width="9.33203125" style="45"/>
    <col min="15941" max="15941" width="28.33203125" style="45" customWidth="1"/>
    <col min="15942" max="15942" width="12" style="45" customWidth="1"/>
    <col min="15943" max="15943" width="9.33203125" style="45"/>
    <col min="15944" max="15944" width="20.1640625" style="45" customWidth="1"/>
    <col min="15945" max="15945" width="20.83203125" style="45" customWidth="1"/>
    <col min="15946" max="15946" width="9.33203125" style="45"/>
    <col min="15947" max="15947" width="35.1640625" style="45" customWidth="1"/>
    <col min="15948" max="15948" width="14.1640625" style="45" customWidth="1"/>
    <col min="15949" max="15949" width="42.33203125" style="45" customWidth="1"/>
    <col min="15950" max="16059" width="9.33203125" style="45"/>
    <col min="16060" max="16060" width="14.33203125" style="45" customWidth="1"/>
    <col min="16061" max="16062" width="0" style="45" hidden="1" customWidth="1"/>
    <col min="16063" max="16063" width="8.1640625" style="45" customWidth="1"/>
    <col min="16064" max="16064" width="8.83203125" style="45" customWidth="1"/>
    <col min="16065" max="16066" width="0" style="45" hidden="1" customWidth="1"/>
    <col min="16067" max="16067" width="6" style="45" customWidth="1"/>
    <col min="16068" max="16068" width="0" style="45" hidden="1" customWidth="1"/>
    <col min="16069" max="16069" width="15.33203125" style="45" customWidth="1"/>
    <col min="16070" max="16070" width="20.1640625" style="45" customWidth="1"/>
    <col min="16071" max="16071" width="18" style="45" customWidth="1"/>
    <col min="16072" max="16072" width="16.83203125" style="45" customWidth="1"/>
    <col min="16073" max="16073" width="22.1640625" style="45" customWidth="1"/>
    <col min="16074" max="16074" width="14.5" style="45" customWidth="1"/>
    <col min="16075" max="16075" width="34.33203125" style="45" customWidth="1"/>
    <col min="16076" max="16076" width="32" style="45" customWidth="1"/>
    <col min="16077" max="16077" width="35.83203125" style="45" customWidth="1"/>
    <col min="16078" max="16078" width="14.1640625" style="45" customWidth="1"/>
    <col min="16079" max="16079" width="12.5" style="45" customWidth="1"/>
    <col min="16080" max="16080" width="12" style="45" customWidth="1"/>
    <col min="16081" max="16081" width="9.5" style="45" customWidth="1"/>
    <col min="16082" max="16082" width="10.5" style="45" customWidth="1"/>
    <col min="16083" max="16083" width="7.83203125" style="45" customWidth="1"/>
    <col min="16084" max="16084" width="12" style="45" customWidth="1"/>
    <col min="16085" max="16105" width="7.83203125" style="45" customWidth="1"/>
    <col min="16106" max="16106" width="10.5" style="45" customWidth="1"/>
    <col min="16107" max="16121" width="7.83203125" style="45" customWidth="1"/>
    <col min="16122" max="16122" width="11.6640625" style="45" customWidth="1"/>
    <col min="16123" max="16123" width="6" style="45" customWidth="1"/>
    <col min="16124" max="16124" width="11.33203125" style="45" customWidth="1"/>
    <col min="16125" max="16125" width="6.1640625" style="45" customWidth="1"/>
    <col min="16126" max="16126" width="12.33203125" style="45" customWidth="1"/>
    <col min="16127" max="16127" width="6.5" style="45" customWidth="1"/>
    <col min="16128" max="16128" width="10.83203125" style="45" customWidth="1"/>
    <col min="16129" max="16129" width="6" style="45" customWidth="1"/>
    <col min="16130" max="16130" width="9" style="45" customWidth="1"/>
    <col min="16131" max="16131" width="6.1640625" style="45" customWidth="1"/>
    <col min="16132" max="16132" width="7.83203125" style="45" customWidth="1"/>
    <col min="16133" max="16133" width="7.1640625" style="45" customWidth="1"/>
    <col min="16134" max="16134" width="7.83203125" style="45" customWidth="1"/>
    <col min="16135" max="16135" width="6.5" style="45" customWidth="1"/>
    <col min="16136" max="16136" width="7.83203125" style="45" customWidth="1"/>
    <col min="16137" max="16137" width="6.1640625" style="45" customWidth="1"/>
    <col min="16138" max="16139" width="7.83203125" style="45" customWidth="1"/>
    <col min="16140" max="16140" width="8" style="45" customWidth="1"/>
    <col min="16141" max="16141" width="7.1640625" style="45" customWidth="1"/>
    <col min="16142" max="16142" width="10.83203125" style="45" customWidth="1"/>
    <col min="16143" max="16143" width="9.33203125" style="45" customWidth="1"/>
    <col min="16144" max="16144" width="9.83203125" style="45" customWidth="1"/>
    <col min="16145" max="16145" width="9.1640625" style="45" customWidth="1"/>
    <col min="16146" max="16147" width="10.1640625" style="45" customWidth="1"/>
    <col min="16148" max="16148" width="7.83203125" style="45" customWidth="1"/>
    <col min="16149" max="16149" width="9.33203125" style="45" customWidth="1"/>
    <col min="16150" max="16150" width="14.5" style="45" customWidth="1"/>
    <col min="16151" max="16151" width="71.1640625" style="45" customWidth="1"/>
    <col min="16152" max="16152" width="35.6640625" style="45" customWidth="1"/>
    <col min="16153" max="16153" width="14.5" style="45" customWidth="1"/>
    <col min="16154" max="16154" width="7.1640625" style="45" customWidth="1"/>
    <col min="16155" max="16155" width="6.6640625" style="45" customWidth="1"/>
    <col min="16156" max="16156" width="50.5" style="45" customWidth="1"/>
    <col min="16157" max="16159" width="0" style="45" hidden="1" customWidth="1"/>
    <col min="16160" max="16160" width="26.1640625" style="45" customWidth="1"/>
    <col min="16161" max="16161" width="15" style="45" customWidth="1"/>
    <col min="16162" max="16162" width="14.5" style="45" bestFit="1" customWidth="1"/>
    <col min="16163" max="16163" width="7.83203125" style="45" customWidth="1"/>
    <col min="16164" max="16164" width="14.33203125" style="45" customWidth="1"/>
    <col min="16165" max="16165" width="7.83203125" style="45" customWidth="1"/>
    <col min="16166" max="16166" width="10.33203125" style="45" customWidth="1"/>
    <col min="16167" max="16167" width="7.83203125" style="45" customWidth="1"/>
    <col min="16168" max="16168" width="8.6640625" style="45" customWidth="1"/>
    <col min="16169" max="16169" width="7.83203125" style="45" customWidth="1"/>
    <col min="16170" max="16170" width="8.6640625" style="45" customWidth="1"/>
    <col min="16171" max="16171" width="7.83203125" style="45" customWidth="1"/>
    <col min="16172" max="16172" width="8.6640625" style="45" customWidth="1"/>
    <col min="16173" max="16173" width="7.83203125" style="45" customWidth="1"/>
    <col min="16174" max="16174" width="8.5" style="45" customWidth="1"/>
    <col min="16175" max="16175" width="7.83203125" style="45" customWidth="1"/>
    <col min="16176" max="16176" width="9" style="45" customWidth="1"/>
    <col min="16177" max="16177" width="7.83203125" style="45" customWidth="1"/>
    <col min="16178" max="16178" width="8.5" style="45" customWidth="1"/>
    <col min="16179" max="16181" width="7.83203125" style="45" customWidth="1"/>
    <col min="16182" max="16182" width="10.1640625" style="45" customWidth="1"/>
    <col min="16183" max="16187" width="9.33203125" style="45"/>
    <col min="16188" max="16189" width="10.6640625" style="45" customWidth="1"/>
    <col min="16190" max="16190" width="11.6640625" style="45" customWidth="1"/>
    <col min="16191" max="16191" width="27.83203125" style="45" customWidth="1"/>
    <col min="16192" max="16192" width="11.1640625" style="45" customWidth="1"/>
    <col min="16193" max="16193" width="20.33203125" style="45" customWidth="1"/>
    <col min="16194" max="16196" width="9.33203125" style="45"/>
    <col min="16197" max="16197" width="28.33203125" style="45" customWidth="1"/>
    <col min="16198" max="16198" width="12" style="45" customWidth="1"/>
    <col min="16199" max="16199" width="9.33203125" style="45"/>
    <col min="16200" max="16200" width="20.1640625" style="45" customWidth="1"/>
    <col min="16201" max="16201" width="20.83203125" style="45" customWidth="1"/>
    <col min="16202" max="16202" width="9.33203125" style="45"/>
    <col min="16203" max="16203" width="35.1640625" style="45" customWidth="1"/>
    <col min="16204" max="16204" width="14.1640625" style="45" customWidth="1"/>
    <col min="16205" max="16205" width="42.33203125" style="45" customWidth="1"/>
    <col min="16206" max="16384" width="9.33203125" style="45"/>
  </cols>
  <sheetData>
    <row r="1" spans="1:178" s="2" customFormat="1" ht="90.75" customHeight="1">
      <c r="A1" s="1" t="s">
        <v>0</v>
      </c>
      <c r="B1" s="1" t="s">
        <v>1</v>
      </c>
      <c r="C1" s="1" t="s">
        <v>718</v>
      </c>
      <c r="D1" s="1" t="s">
        <v>2</v>
      </c>
      <c r="E1" s="1" t="s">
        <v>717</v>
      </c>
      <c r="F1" s="1" t="s">
        <v>716</v>
      </c>
      <c r="G1" s="1" t="s">
        <v>3</v>
      </c>
      <c r="H1" s="1" t="s">
        <v>4</v>
      </c>
      <c r="I1" s="3" t="s">
        <v>5</v>
      </c>
      <c r="J1" s="4" t="s">
        <v>6</v>
      </c>
      <c r="K1" s="3" t="s">
        <v>7</v>
      </c>
      <c r="L1" s="4" t="s">
        <v>8</v>
      </c>
      <c r="M1" s="3" t="s">
        <v>9</v>
      </c>
      <c r="N1" s="4" t="s">
        <v>10</v>
      </c>
      <c r="O1" s="3" t="s">
        <v>11</v>
      </c>
      <c r="P1" s="4" t="s">
        <v>12</v>
      </c>
      <c r="Q1" s="3" t="s">
        <v>13</v>
      </c>
      <c r="R1" s="4" t="s">
        <v>14</v>
      </c>
      <c r="S1" s="5" t="s">
        <v>15</v>
      </c>
      <c r="T1" s="4" t="s">
        <v>16</v>
      </c>
      <c r="U1" s="5" t="s">
        <v>17</v>
      </c>
      <c r="V1" s="4" t="s">
        <v>18</v>
      </c>
      <c r="W1" s="3" t="s">
        <v>19</v>
      </c>
      <c r="X1" s="4" t="s">
        <v>20</v>
      </c>
      <c r="Y1" s="5" t="s">
        <v>21</v>
      </c>
      <c r="Z1" s="4" t="s">
        <v>22</v>
      </c>
      <c r="AA1" s="5" t="s">
        <v>23</v>
      </c>
      <c r="AB1" s="4" t="s">
        <v>24</v>
      </c>
      <c r="AC1" s="2" t="s">
        <v>25</v>
      </c>
      <c r="AD1" s="2" t="s">
        <v>26</v>
      </c>
      <c r="AE1" s="2" t="s">
        <v>27</v>
      </c>
      <c r="AF1" s="2" t="s">
        <v>28</v>
      </c>
      <c r="AG1" s="2" t="s">
        <v>29</v>
      </c>
      <c r="AH1" s="6" t="s">
        <v>30</v>
      </c>
      <c r="AI1" s="2" t="s">
        <v>31</v>
      </c>
      <c r="AJ1" s="2" t="s">
        <v>32</v>
      </c>
      <c r="AK1" s="7" t="s">
        <v>33</v>
      </c>
      <c r="AL1" s="5" t="s">
        <v>34</v>
      </c>
      <c r="AM1" s="5" t="s">
        <v>35</v>
      </c>
    </row>
    <row r="2" spans="1:178" s="22" customFormat="1">
      <c r="A2" s="8" t="s">
        <v>36</v>
      </c>
      <c r="B2" s="9" t="s">
        <v>38</v>
      </c>
      <c r="C2" s="9" t="s">
        <v>39</v>
      </c>
      <c r="D2" s="10" t="s">
        <v>40</v>
      </c>
      <c r="E2" s="11" t="s">
        <v>42</v>
      </c>
      <c r="F2" s="10" t="s">
        <v>41</v>
      </c>
      <c r="G2" s="12" t="s">
        <v>43</v>
      </c>
      <c r="H2" s="13" t="s">
        <v>44</v>
      </c>
      <c r="I2" s="16">
        <v>0</v>
      </c>
      <c r="J2" s="15"/>
      <c r="K2" s="16">
        <v>0</v>
      </c>
      <c r="L2" s="15"/>
      <c r="M2" s="16">
        <v>95</v>
      </c>
      <c r="N2" s="15">
        <v>1</v>
      </c>
      <c r="O2" s="16"/>
      <c r="P2" s="15"/>
      <c r="Q2" s="16"/>
      <c r="R2" s="15"/>
      <c r="S2" s="16">
        <v>94</v>
      </c>
      <c r="T2" s="15">
        <v>0.9</v>
      </c>
      <c r="U2" s="16"/>
      <c r="V2" s="15"/>
      <c r="W2" s="16"/>
      <c r="X2" s="15"/>
      <c r="Y2" s="16">
        <v>32</v>
      </c>
      <c r="Z2" s="15">
        <v>0.4</v>
      </c>
      <c r="AA2" s="16"/>
      <c r="AB2" s="15"/>
      <c r="AC2" s="9" t="s">
        <v>45</v>
      </c>
      <c r="AD2" s="9" t="s">
        <v>46</v>
      </c>
      <c r="AE2" s="13"/>
      <c r="AF2" s="13"/>
      <c r="AG2" s="13"/>
      <c r="AH2" s="13"/>
      <c r="AI2" s="21"/>
      <c r="AJ2" s="21"/>
      <c r="AK2" s="13"/>
      <c r="AL2" s="13"/>
      <c r="AM2" s="13"/>
    </row>
    <row r="3" spans="1:178" s="28" customFormat="1">
      <c r="A3" s="8" t="s">
        <v>36</v>
      </c>
      <c r="B3" s="10" t="s">
        <v>47</v>
      </c>
      <c r="C3" s="9" t="s">
        <v>39</v>
      </c>
      <c r="D3" s="10" t="s">
        <v>48</v>
      </c>
      <c r="E3" s="11" t="s">
        <v>42</v>
      </c>
      <c r="F3" s="10" t="s">
        <v>41</v>
      </c>
      <c r="G3" s="14" t="s">
        <v>49</v>
      </c>
      <c r="H3" s="23" t="s">
        <v>50</v>
      </c>
      <c r="I3" s="17"/>
      <c r="J3" s="18"/>
      <c r="K3" s="17"/>
      <c r="L3" s="18"/>
      <c r="M3" s="17">
        <v>133.34</v>
      </c>
      <c r="N3" s="18">
        <v>1.22</v>
      </c>
      <c r="O3" s="17"/>
      <c r="P3" s="18"/>
      <c r="Q3" s="17"/>
      <c r="R3" s="18"/>
      <c r="S3" s="17">
        <v>135.6</v>
      </c>
      <c r="T3" s="18">
        <v>1.22</v>
      </c>
      <c r="U3" s="17"/>
      <c r="V3" s="18"/>
      <c r="W3" s="17"/>
      <c r="X3" s="18"/>
      <c r="Y3" s="17">
        <v>46.131999999999998</v>
      </c>
      <c r="Z3" s="18">
        <v>1.22</v>
      </c>
      <c r="AA3" s="17"/>
      <c r="AB3" s="18"/>
      <c r="AC3" s="10" t="s">
        <v>45</v>
      </c>
      <c r="AD3" s="10" t="s">
        <v>46</v>
      </c>
      <c r="AE3" s="24"/>
      <c r="AF3" s="24" t="s">
        <v>51</v>
      </c>
      <c r="AG3" s="25">
        <v>23.5</v>
      </c>
      <c r="AH3" s="26">
        <v>11712</v>
      </c>
      <c r="AI3" s="27"/>
      <c r="AJ3" s="27"/>
      <c r="AK3" s="26"/>
      <c r="AL3" s="26"/>
      <c r="AM3" s="24" t="s">
        <v>52</v>
      </c>
    </row>
    <row r="4" spans="1:178" s="28" customFormat="1">
      <c r="A4" s="8" t="s">
        <v>36</v>
      </c>
      <c r="B4" s="10" t="s">
        <v>47</v>
      </c>
      <c r="C4" s="9" t="s">
        <v>39</v>
      </c>
      <c r="D4" s="10" t="s">
        <v>53</v>
      </c>
      <c r="E4" s="10" t="s">
        <v>54</v>
      </c>
      <c r="F4" s="10"/>
      <c r="G4" s="14" t="s">
        <v>55</v>
      </c>
      <c r="H4" s="23" t="s">
        <v>56</v>
      </c>
      <c r="I4" s="17"/>
      <c r="J4" s="18"/>
      <c r="K4" s="17">
        <v>150</v>
      </c>
      <c r="L4" s="18"/>
      <c r="M4" s="17"/>
      <c r="N4" s="18"/>
      <c r="O4" s="17"/>
      <c r="P4" s="18"/>
      <c r="Q4" s="17"/>
      <c r="R4" s="18"/>
      <c r="S4" s="17"/>
      <c r="T4" s="18"/>
      <c r="U4" s="17"/>
      <c r="V4" s="18"/>
      <c r="W4" s="17"/>
      <c r="X4" s="18"/>
      <c r="Y4" s="17"/>
      <c r="Z4" s="18"/>
      <c r="AA4" s="17"/>
      <c r="AB4" s="18"/>
      <c r="AC4" s="10" t="s">
        <v>57</v>
      </c>
      <c r="AD4" s="10" t="s">
        <v>58</v>
      </c>
      <c r="AE4" s="10"/>
      <c r="AF4" s="10"/>
      <c r="AG4" s="10"/>
      <c r="AH4" s="26" t="e">
        <v>#VALUE!</v>
      </c>
      <c r="AI4" s="27"/>
      <c r="AJ4" s="27"/>
      <c r="AK4" s="29"/>
      <c r="AL4" s="29"/>
      <c r="AM4" s="30"/>
    </row>
    <row r="5" spans="1:178" s="28" customFormat="1">
      <c r="A5" s="13" t="s">
        <v>59</v>
      </c>
      <c r="B5" s="10" t="s">
        <v>47</v>
      </c>
      <c r="C5" s="11" t="s">
        <v>37</v>
      </c>
      <c r="D5" s="10" t="s">
        <v>48</v>
      </c>
      <c r="E5" s="11" t="s">
        <v>42</v>
      </c>
      <c r="F5" s="10" t="s">
        <v>41</v>
      </c>
      <c r="G5" s="14" t="s">
        <v>49</v>
      </c>
      <c r="H5" s="23" t="s">
        <v>60</v>
      </c>
      <c r="I5" s="91"/>
      <c r="J5" s="31"/>
      <c r="K5" s="17">
        <v>22.6</v>
      </c>
      <c r="L5" s="18">
        <v>0.21</v>
      </c>
      <c r="M5" s="17"/>
      <c r="N5" s="18"/>
      <c r="O5" s="17">
        <v>25.99</v>
      </c>
      <c r="P5" s="18">
        <v>0.21</v>
      </c>
      <c r="Q5" s="17"/>
      <c r="R5" s="18"/>
      <c r="S5" s="17"/>
      <c r="T5" s="18"/>
      <c r="U5" s="17">
        <v>9.6050000000000004</v>
      </c>
      <c r="V5" s="18">
        <v>0.21</v>
      </c>
      <c r="W5" s="17"/>
      <c r="X5" s="18"/>
      <c r="Y5" s="17">
        <v>9.6050000000000004</v>
      </c>
      <c r="Z5" s="18">
        <v>0.21</v>
      </c>
      <c r="AA5" s="17"/>
      <c r="AB5" s="18"/>
      <c r="AC5" s="10" t="s">
        <v>45</v>
      </c>
      <c r="AD5" s="10" t="s">
        <v>46</v>
      </c>
      <c r="AE5" s="24"/>
      <c r="AF5" s="24"/>
      <c r="AG5" s="25">
        <v>5.9</v>
      </c>
      <c r="AH5" s="26">
        <v>2688</v>
      </c>
      <c r="AI5" s="27"/>
      <c r="AJ5" s="27"/>
      <c r="AK5" s="26"/>
      <c r="AL5" s="26"/>
      <c r="AM5" s="24" t="s">
        <v>61</v>
      </c>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row>
    <row r="6" spans="1:178">
      <c r="A6" s="13" t="s">
        <v>59</v>
      </c>
      <c r="B6" s="10" t="s">
        <v>47</v>
      </c>
      <c r="C6" s="11" t="s">
        <v>37</v>
      </c>
      <c r="D6" s="10" t="s">
        <v>53</v>
      </c>
      <c r="E6" s="10" t="s">
        <v>54</v>
      </c>
      <c r="F6" s="10"/>
      <c r="G6" s="14" t="s">
        <v>55</v>
      </c>
      <c r="H6" s="23" t="s">
        <v>65</v>
      </c>
      <c r="I6" s="17">
        <v>109</v>
      </c>
      <c r="J6" s="18"/>
      <c r="K6" s="17"/>
      <c r="L6" s="18"/>
      <c r="M6" s="17">
        <v>109</v>
      </c>
      <c r="N6" s="18"/>
      <c r="O6" s="17"/>
      <c r="P6" s="18"/>
      <c r="Q6" s="17"/>
      <c r="R6" s="18"/>
      <c r="S6" s="17"/>
      <c r="T6" s="18"/>
      <c r="U6" s="17"/>
      <c r="V6" s="18"/>
      <c r="W6" s="17"/>
      <c r="X6" s="18"/>
      <c r="Y6" s="17"/>
      <c r="Z6" s="18"/>
      <c r="AA6" s="17"/>
      <c r="AB6" s="18"/>
      <c r="AC6" s="10" t="s">
        <v>57</v>
      </c>
      <c r="AD6" s="10" t="s">
        <v>58</v>
      </c>
      <c r="AE6" s="10"/>
      <c r="AF6" s="10"/>
      <c r="AG6" s="10"/>
      <c r="AH6" s="26" t="e">
        <v>#VALUE!</v>
      </c>
      <c r="AI6" s="27"/>
      <c r="AJ6" s="27"/>
      <c r="AK6" s="29"/>
      <c r="AL6" s="29"/>
      <c r="AM6" s="24" t="s">
        <v>61</v>
      </c>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row>
    <row r="7" spans="1:178">
      <c r="A7" s="13" t="s">
        <v>59</v>
      </c>
      <c r="B7" s="33" t="s">
        <v>62</v>
      </c>
      <c r="C7" s="11" t="s">
        <v>37</v>
      </c>
      <c r="D7" s="10" t="s">
        <v>48</v>
      </c>
      <c r="E7" s="11" t="s">
        <v>42</v>
      </c>
      <c r="F7" s="10" t="s">
        <v>41</v>
      </c>
      <c r="G7" s="36" t="s">
        <v>63</v>
      </c>
      <c r="H7" s="37" t="s">
        <v>64</v>
      </c>
      <c r="I7" s="39"/>
      <c r="J7" s="38"/>
      <c r="K7" s="39">
        <v>100.28</v>
      </c>
      <c r="L7" s="38">
        <v>0.61</v>
      </c>
      <c r="M7" s="39"/>
      <c r="N7" s="38"/>
      <c r="O7" s="39">
        <v>43.6</v>
      </c>
      <c r="P7" s="38">
        <v>0.27</v>
      </c>
      <c r="Q7" s="39"/>
      <c r="R7" s="38"/>
      <c r="S7" s="39"/>
      <c r="T7" s="38"/>
      <c r="U7" s="39">
        <v>32.700000000000003</v>
      </c>
      <c r="V7" s="38">
        <v>0.2</v>
      </c>
      <c r="W7" s="39"/>
      <c r="X7" s="38"/>
      <c r="Y7" s="39">
        <v>25.07</v>
      </c>
      <c r="Z7" s="40">
        <v>0.15</v>
      </c>
      <c r="AA7" s="39"/>
      <c r="AB7" s="40"/>
      <c r="AC7" s="41" t="s">
        <v>45</v>
      </c>
      <c r="AD7" s="33" t="s">
        <v>46</v>
      </c>
      <c r="AE7" s="36"/>
      <c r="AF7" s="33"/>
      <c r="AG7" s="33"/>
      <c r="AH7" s="42">
        <v>4046.7</v>
      </c>
      <c r="AI7" s="36"/>
      <c r="AJ7" s="36"/>
      <c r="AK7" s="44"/>
      <c r="AL7" s="39"/>
      <c r="AM7" s="34"/>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row>
    <row r="8" spans="1:178" s="22" customFormat="1">
      <c r="A8" s="34" t="s">
        <v>66</v>
      </c>
      <c r="B8" s="10" t="s">
        <v>47</v>
      </c>
      <c r="C8" s="9" t="s">
        <v>39</v>
      </c>
      <c r="D8" s="10" t="s">
        <v>53</v>
      </c>
      <c r="E8" s="10" t="s">
        <v>54</v>
      </c>
      <c r="F8" s="10"/>
      <c r="G8" s="14" t="s">
        <v>55</v>
      </c>
      <c r="H8" s="23" t="s">
        <v>82</v>
      </c>
      <c r="I8" s="17">
        <v>257</v>
      </c>
      <c r="J8" s="18"/>
      <c r="K8" s="17"/>
      <c r="L8" s="18"/>
      <c r="M8" s="55">
        <v>257</v>
      </c>
      <c r="N8" s="18"/>
      <c r="O8" s="17"/>
      <c r="P8" s="18"/>
      <c r="Q8" s="17"/>
      <c r="R8" s="18"/>
      <c r="S8" s="17"/>
      <c r="T8" s="18"/>
      <c r="U8" s="17"/>
      <c r="V8" s="18"/>
      <c r="W8" s="17"/>
      <c r="X8" s="18"/>
      <c r="Y8" s="17"/>
      <c r="Z8" s="18"/>
      <c r="AA8" s="17"/>
      <c r="AB8" s="18"/>
      <c r="AC8" s="10" t="s">
        <v>57</v>
      </c>
      <c r="AD8" s="10" t="s">
        <v>58</v>
      </c>
      <c r="AE8" s="24"/>
      <c r="AF8" s="24"/>
      <c r="AG8" s="24"/>
      <c r="AH8" s="26" t="e">
        <v>#VALUE!</v>
      </c>
      <c r="AI8" s="27"/>
      <c r="AJ8" s="27"/>
      <c r="AK8" s="26"/>
      <c r="AL8" s="26"/>
      <c r="AM8" s="24"/>
    </row>
    <row r="9" spans="1:178" s="22" customFormat="1">
      <c r="A9" s="34" t="s">
        <v>66</v>
      </c>
      <c r="B9" s="33" t="s">
        <v>62</v>
      </c>
      <c r="C9" s="9" t="s">
        <v>39</v>
      </c>
      <c r="D9" s="10" t="s">
        <v>67</v>
      </c>
      <c r="E9" s="10" t="s">
        <v>68</v>
      </c>
      <c r="F9" s="33"/>
      <c r="G9" s="36" t="s">
        <v>69</v>
      </c>
      <c r="H9" s="36" t="s">
        <v>70</v>
      </c>
      <c r="I9" s="39">
        <v>425.7</v>
      </c>
      <c r="J9" s="40">
        <v>30</v>
      </c>
      <c r="K9" s="39">
        <v>0</v>
      </c>
      <c r="L9" s="40"/>
      <c r="M9" s="39">
        <v>0</v>
      </c>
      <c r="N9" s="40"/>
      <c r="O9" s="39">
        <v>0</v>
      </c>
      <c r="P9" s="40"/>
      <c r="Q9" s="39">
        <v>0</v>
      </c>
      <c r="R9" s="40"/>
      <c r="S9" s="39">
        <v>0</v>
      </c>
      <c r="T9" s="40"/>
      <c r="U9" s="39">
        <v>0</v>
      </c>
      <c r="V9" s="40"/>
      <c r="W9" s="39">
        <v>0</v>
      </c>
      <c r="X9" s="40"/>
      <c r="Y9" s="39">
        <v>0</v>
      </c>
      <c r="Z9" s="40"/>
      <c r="AA9" s="39">
        <v>0</v>
      </c>
      <c r="AB9" s="40"/>
      <c r="AC9" s="41" t="s">
        <v>57</v>
      </c>
      <c r="AD9" s="33" t="s">
        <v>58</v>
      </c>
      <c r="AE9" s="36"/>
      <c r="AF9" s="33"/>
      <c r="AG9" s="33"/>
      <c r="AH9" s="34"/>
      <c r="AI9" s="36" t="s">
        <v>71</v>
      </c>
      <c r="AJ9" s="36"/>
      <c r="AK9" s="44">
        <v>0</v>
      </c>
      <c r="AL9" s="39" t="s">
        <v>71</v>
      </c>
      <c r="AM9" s="34" t="s">
        <v>72</v>
      </c>
    </row>
    <row r="10" spans="1:178" s="22" customFormat="1">
      <c r="A10" s="34" t="s">
        <v>66</v>
      </c>
      <c r="B10" s="33" t="s">
        <v>62</v>
      </c>
      <c r="C10" s="9" t="s">
        <v>39</v>
      </c>
      <c r="D10" s="10" t="s">
        <v>48</v>
      </c>
      <c r="E10" s="11" t="s">
        <v>42</v>
      </c>
      <c r="F10" s="33" t="s">
        <v>73</v>
      </c>
      <c r="G10" s="36" t="s">
        <v>74</v>
      </c>
      <c r="H10" s="36" t="s">
        <v>75</v>
      </c>
      <c r="I10" s="39">
        <v>69.875</v>
      </c>
      <c r="J10" s="40">
        <v>1.5888888888888888</v>
      </c>
      <c r="K10" s="39"/>
      <c r="L10" s="40"/>
      <c r="M10" s="39"/>
      <c r="N10" s="40"/>
      <c r="O10" s="39"/>
      <c r="P10" s="40"/>
      <c r="Q10" s="39"/>
      <c r="R10" s="40"/>
      <c r="S10" s="39"/>
      <c r="T10" s="40"/>
      <c r="U10" s="39"/>
      <c r="V10" s="40"/>
      <c r="W10" s="39"/>
      <c r="X10" s="40"/>
      <c r="Y10" s="39"/>
      <c r="Z10" s="40"/>
      <c r="AA10" s="39"/>
      <c r="AB10" s="40"/>
      <c r="AC10" s="41" t="s">
        <v>57</v>
      </c>
      <c r="AD10" s="33" t="s">
        <v>46</v>
      </c>
      <c r="AE10" s="36"/>
      <c r="AF10" s="33" t="s">
        <v>76</v>
      </c>
      <c r="AG10" s="33"/>
      <c r="AH10" s="42">
        <v>10454.888888888889</v>
      </c>
      <c r="AI10" s="36" t="s">
        <v>71</v>
      </c>
      <c r="AJ10" s="36"/>
      <c r="AK10" s="44"/>
      <c r="AL10" s="39"/>
      <c r="AM10" s="34" t="s">
        <v>77</v>
      </c>
    </row>
    <row r="11" spans="1:178" s="22" customFormat="1">
      <c r="A11" s="34" t="s">
        <v>66</v>
      </c>
      <c r="B11" s="33" t="s">
        <v>62</v>
      </c>
      <c r="C11" s="9" t="s">
        <v>39</v>
      </c>
      <c r="D11" s="10" t="s">
        <v>48</v>
      </c>
      <c r="E11" s="11" t="s">
        <v>42</v>
      </c>
      <c r="F11" s="10" t="s">
        <v>41</v>
      </c>
      <c r="G11" s="51" t="s">
        <v>78</v>
      </c>
      <c r="H11" s="36" t="s">
        <v>79</v>
      </c>
      <c r="I11" s="39">
        <v>1291.72</v>
      </c>
      <c r="J11" s="40">
        <v>8.3000000000000007</v>
      </c>
      <c r="K11" s="39"/>
      <c r="L11" s="40"/>
      <c r="M11" s="39"/>
      <c r="N11" s="40"/>
      <c r="O11" s="39">
        <v>0</v>
      </c>
      <c r="P11" s="40"/>
      <c r="Q11" s="39">
        <v>0</v>
      </c>
      <c r="R11" s="40"/>
      <c r="S11" s="39">
        <v>0</v>
      </c>
      <c r="T11" s="40"/>
      <c r="U11" s="39">
        <v>0</v>
      </c>
      <c r="V11" s="40"/>
      <c r="W11" s="39">
        <v>0</v>
      </c>
      <c r="X11" s="40"/>
      <c r="Y11" s="39">
        <v>0</v>
      </c>
      <c r="Z11" s="40"/>
      <c r="AA11" s="39">
        <v>0</v>
      </c>
      <c r="AB11" s="40"/>
      <c r="AC11" s="41" t="s">
        <v>57</v>
      </c>
      <c r="AD11" s="33" t="s">
        <v>46</v>
      </c>
      <c r="AE11" s="36"/>
      <c r="AF11" s="33">
        <v>2009</v>
      </c>
      <c r="AG11" s="34"/>
      <c r="AH11" s="42"/>
      <c r="AI11" s="36" t="s">
        <v>80</v>
      </c>
      <c r="AJ11" s="36"/>
      <c r="AK11" s="44">
        <v>0.9</v>
      </c>
      <c r="AL11" s="39">
        <f ca="1">7.47/0.055</f>
        <v>135.81818181818181</v>
      </c>
      <c r="AM11" s="34" t="s">
        <v>77</v>
      </c>
    </row>
    <row r="12" spans="1:178" s="22" customFormat="1">
      <c r="A12" s="34" t="s">
        <v>66</v>
      </c>
      <c r="B12" s="33" t="s">
        <v>62</v>
      </c>
      <c r="C12" s="9" t="s">
        <v>39</v>
      </c>
      <c r="D12" s="10" t="s">
        <v>48</v>
      </c>
      <c r="E12" s="11" t="s">
        <v>42</v>
      </c>
      <c r="F12" s="10" t="s">
        <v>41</v>
      </c>
      <c r="G12" s="36" t="s">
        <v>74</v>
      </c>
      <c r="H12" s="36" t="s">
        <v>81</v>
      </c>
      <c r="I12" s="39">
        <v>107.5</v>
      </c>
      <c r="J12" s="40">
        <v>1.2222222222222223</v>
      </c>
      <c r="K12" s="39"/>
      <c r="L12" s="40"/>
      <c r="M12" s="39">
        <v>161.25</v>
      </c>
      <c r="N12" s="40">
        <v>1.8333333333333333</v>
      </c>
      <c r="O12" s="39">
        <v>107.5</v>
      </c>
      <c r="P12" s="40">
        <v>1.2222222222222223</v>
      </c>
      <c r="Q12" s="39">
        <v>0</v>
      </c>
      <c r="R12" s="40"/>
      <c r="S12" s="39">
        <v>0</v>
      </c>
      <c r="T12" s="40"/>
      <c r="U12" s="39">
        <v>0</v>
      </c>
      <c r="V12" s="40"/>
      <c r="W12" s="39">
        <v>0</v>
      </c>
      <c r="X12" s="40"/>
      <c r="Y12" s="39">
        <v>0</v>
      </c>
      <c r="Z12" s="40"/>
      <c r="AA12" s="39">
        <v>0</v>
      </c>
      <c r="AB12" s="40"/>
      <c r="AC12" s="41" t="s">
        <v>57</v>
      </c>
      <c r="AD12" s="33" t="s">
        <v>46</v>
      </c>
      <c r="AE12" s="36"/>
      <c r="AF12" s="33" t="s">
        <v>76</v>
      </c>
      <c r="AG12" s="34">
        <v>71</v>
      </c>
      <c r="AH12" s="42">
        <v>14073.888888888889</v>
      </c>
      <c r="AI12" s="36" t="s">
        <v>71</v>
      </c>
      <c r="AJ12" s="36"/>
      <c r="AK12" s="44"/>
      <c r="AL12" s="39" t="s">
        <v>71</v>
      </c>
      <c r="AM12" s="34" t="s">
        <v>77</v>
      </c>
    </row>
    <row r="13" spans="1:178" s="22" customFormat="1" ht="10.5" customHeight="1">
      <c r="A13" s="30" t="s">
        <v>83</v>
      </c>
      <c r="B13" s="53" t="s">
        <v>84</v>
      </c>
      <c r="C13" s="11" t="s">
        <v>37</v>
      </c>
      <c r="D13" s="10" t="s">
        <v>40</v>
      </c>
      <c r="E13" s="9" t="s">
        <v>42</v>
      </c>
      <c r="F13" s="10" t="s">
        <v>41</v>
      </c>
      <c r="G13" s="14" t="s">
        <v>85</v>
      </c>
      <c r="H13" s="14"/>
      <c r="I13" s="55">
        <v>42.631</v>
      </c>
      <c r="J13" s="18">
        <v>0.35333232954545457</v>
      </c>
      <c r="K13" s="55">
        <v>33.911000000000001</v>
      </c>
      <c r="L13" s="18">
        <v>0.2810596022727273</v>
      </c>
      <c r="M13" s="55">
        <v>0</v>
      </c>
      <c r="N13" s="18">
        <v>0</v>
      </c>
      <c r="O13" s="55">
        <v>21.315999999999999</v>
      </c>
      <c r="P13" s="18">
        <v>0.17667068181818182</v>
      </c>
      <c r="Q13" s="55">
        <v>0</v>
      </c>
      <c r="R13" s="18">
        <v>0</v>
      </c>
      <c r="S13" s="55">
        <v>0</v>
      </c>
      <c r="T13" s="18">
        <v>0</v>
      </c>
      <c r="U13" s="55">
        <v>0</v>
      </c>
      <c r="V13" s="18">
        <v>0</v>
      </c>
      <c r="W13" s="55">
        <v>0</v>
      </c>
      <c r="X13" s="18">
        <v>0</v>
      </c>
      <c r="Y13" s="55">
        <v>0</v>
      </c>
      <c r="Z13" s="18">
        <v>0</v>
      </c>
      <c r="AA13" s="55">
        <v>0</v>
      </c>
      <c r="AB13" s="18">
        <v>0</v>
      </c>
      <c r="AC13" s="10" t="s">
        <v>45</v>
      </c>
      <c r="AD13" s="10" t="s">
        <v>46</v>
      </c>
      <c r="AE13" s="8" t="s">
        <v>71</v>
      </c>
      <c r="AF13" s="8" t="s">
        <v>86</v>
      </c>
      <c r="AG13" s="56">
        <v>15.95</v>
      </c>
      <c r="AH13" s="57"/>
      <c r="AI13" s="21" t="s">
        <v>71</v>
      </c>
      <c r="AJ13" s="58" t="s">
        <v>71</v>
      </c>
      <c r="AK13" s="59">
        <v>2.652210175145955E-2</v>
      </c>
      <c r="AL13" s="60">
        <v>0.81106261363636367</v>
      </c>
      <c r="AM13" s="30" t="s">
        <v>87</v>
      </c>
    </row>
    <row r="14" spans="1:178" s="22" customFormat="1">
      <c r="A14" s="30" t="s">
        <v>83</v>
      </c>
      <c r="B14" s="10" t="s">
        <v>84</v>
      </c>
      <c r="C14" s="11" t="s">
        <v>37</v>
      </c>
      <c r="D14" s="9" t="s">
        <v>88</v>
      </c>
      <c r="E14" s="9" t="s">
        <v>42</v>
      </c>
      <c r="F14" s="11" t="s">
        <v>42</v>
      </c>
      <c r="G14" s="45" t="s">
        <v>89</v>
      </c>
      <c r="H14" s="45"/>
      <c r="I14" s="61">
        <v>0</v>
      </c>
      <c r="J14" s="18">
        <v>0</v>
      </c>
      <c r="K14" s="61">
        <v>32.25</v>
      </c>
      <c r="L14" s="18">
        <v>0</v>
      </c>
      <c r="M14" s="61">
        <v>0</v>
      </c>
      <c r="N14" s="18">
        <v>0</v>
      </c>
      <c r="O14" s="61">
        <v>0</v>
      </c>
      <c r="P14" s="18">
        <v>0</v>
      </c>
      <c r="Q14" s="61">
        <v>0</v>
      </c>
      <c r="R14" s="18">
        <v>0</v>
      </c>
      <c r="S14" s="61">
        <v>0</v>
      </c>
      <c r="T14" s="18">
        <v>0</v>
      </c>
      <c r="U14" s="61">
        <v>0</v>
      </c>
      <c r="V14" s="18">
        <v>0</v>
      </c>
      <c r="W14" s="61">
        <v>0</v>
      </c>
      <c r="X14" s="18">
        <v>0</v>
      </c>
      <c r="Y14" s="61">
        <v>0</v>
      </c>
      <c r="Z14" s="18">
        <v>0</v>
      </c>
      <c r="AA14" s="61">
        <v>0</v>
      </c>
      <c r="AB14" s="18">
        <v>0</v>
      </c>
      <c r="AC14" s="10" t="s">
        <v>57</v>
      </c>
      <c r="AD14" s="10" t="s">
        <v>58</v>
      </c>
      <c r="AE14" s="8" t="s">
        <v>71</v>
      </c>
      <c r="AF14" s="8" t="s">
        <v>71</v>
      </c>
      <c r="AG14" s="62" t="s">
        <v>90</v>
      </c>
      <c r="AH14" s="57"/>
      <c r="AI14" s="21" t="s">
        <v>71</v>
      </c>
      <c r="AJ14" s="21" t="s">
        <v>71</v>
      </c>
      <c r="AK14" s="63" t="s">
        <v>71</v>
      </c>
      <c r="AL14" s="60">
        <v>0</v>
      </c>
      <c r="AM14" s="30" t="s">
        <v>71</v>
      </c>
    </row>
    <row r="15" spans="1:178" s="34" customFormat="1">
      <c r="A15" s="30" t="s">
        <v>83</v>
      </c>
      <c r="B15" s="53" t="s">
        <v>47</v>
      </c>
      <c r="C15" s="11" t="s">
        <v>37</v>
      </c>
      <c r="D15" s="10" t="s">
        <v>53</v>
      </c>
      <c r="E15" s="10" t="s">
        <v>54</v>
      </c>
      <c r="F15" s="10"/>
      <c r="G15" s="14" t="s">
        <v>55</v>
      </c>
      <c r="H15" s="14" t="s">
        <v>91</v>
      </c>
      <c r="I15" s="17"/>
      <c r="J15" s="18"/>
      <c r="K15" s="17">
        <v>134.4</v>
      </c>
      <c r="L15" s="18"/>
      <c r="M15" s="17"/>
      <c r="N15" s="18"/>
      <c r="O15" s="17"/>
      <c r="P15" s="20"/>
      <c r="Q15" s="17"/>
      <c r="R15" s="18"/>
      <c r="S15" s="17"/>
      <c r="T15" s="18"/>
      <c r="U15" s="17"/>
      <c r="V15" s="18"/>
      <c r="W15" s="17"/>
      <c r="X15" s="18"/>
      <c r="Y15" s="17"/>
      <c r="Z15" s="18"/>
      <c r="AA15" s="17"/>
      <c r="AB15" s="18"/>
      <c r="AC15" s="10" t="s">
        <v>57</v>
      </c>
      <c r="AD15" s="10" t="s">
        <v>58</v>
      </c>
      <c r="AE15" s="8"/>
      <c r="AF15" s="10"/>
      <c r="AG15" s="10"/>
      <c r="AH15" s="26" t="e">
        <v>#VALUE!</v>
      </c>
      <c r="AI15" s="27"/>
      <c r="AJ15" s="27"/>
      <c r="AK15" s="29"/>
      <c r="AL15" s="29"/>
      <c r="AM15" s="30"/>
    </row>
    <row r="16" spans="1:178" s="34" customFormat="1">
      <c r="A16" s="21" t="s">
        <v>92</v>
      </c>
      <c r="B16" s="10" t="s">
        <v>47</v>
      </c>
      <c r="C16" s="11" t="s">
        <v>37</v>
      </c>
      <c r="D16" s="10" t="s">
        <v>48</v>
      </c>
      <c r="E16" s="11" t="s">
        <v>42</v>
      </c>
      <c r="F16" s="10" t="s">
        <v>41</v>
      </c>
      <c r="G16" s="14" t="s">
        <v>49</v>
      </c>
      <c r="H16" s="30" t="s">
        <v>93</v>
      </c>
      <c r="I16" s="17">
        <v>40.433999999999997</v>
      </c>
      <c r="J16" s="18">
        <v>2.6249999999999999E-2</v>
      </c>
      <c r="K16" s="173"/>
      <c r="L16" s="32"/>
      <c r="M16" s="17">
        <v>22.463000000000001</v>
      </c>
      <c r="N16" s="18">
        <v>2.6249999999999999E-2</v>
      </c>
      <c r="O16" s="17"/>
      <c r="P16" s="18"/>
      <c r="Q16" s="17">
        <v>76.375</v>
      </c>
      <c r="R16" s="18">
        <v>2.6249999999999999E-2</v>
      </c>
      <c r="S16" s="17"/>
      <c r="T16" s="18"/>
      <c r="U16" s="17"/>
      <c r="V16" s="18"/>
      <c r="W16" s="17">
        <v>46.911000000000001</v>
      </c>
      <c r="X16" s="18">
        <v>2.6249999999999999E-2</v>
      </c>
      <c r="Y16" s="17"/>
      <c r="Z16" s="18"/>
      <c r="AA16" s="17"/>
      <c r="AB16" s="18"/>
      <c r="AC16" s="10" t="s">
        <v>57</v>
      </c>
      <c r="AD16" s="10" t="s">
        <v>46</v>
      </c>
      <c r="AE16" s="24"/>
      <c r="AF16" s="24"/>
      <c r="AG16" s="25">
        <v>0.191</v>
      </c>
      <c r="AH16" s="26">
        <v>336</v>
      </c>
      <c r="AI16" s="27"/>
      <c r="AJ16" s="27"/>
      <c r="AK16" s="26"/>
      <c r="AL16" s="26"/>
      <c r="AM16" s="24"/>
    </row>
    <row r="17" spans="1:178" s="34" customFormat="1">
      <c r="A17" s="21" t="s">
        <v>92</v>
      </c>
      <c r="B17" s="10" t="s">
        <v>47</v>
      </c>
      <c r="C17" s="11" t="s">
        <v>37</v>
      </c>
      <c r="D17" s="10" t="s">
        <v>53</v>
      </c>
      <c r="E17" s="10" t="s">
        <v>54</v>
      </c>
      <c r="F17" s="10"/>
      <c r="G17" s="14" t="s">
        <v>55</v>
      </c>
      <c r="H17" s="30" t="s">
        <v>94</v>
      </c>
      <c r="I17" s="55">
        <v>60</v>
      </c>
      <c r="J17" s="18"/>
      <c r="K17" s="173"/>
      <c r="L17" s="32"/>
      <c r="M17" s="17">
        <v>60</v>
      </c>
      <c r="N17" s="18"/>
      <c r="O17" s="17"/>
      <c r="P17" s="18"/>
      <c r="Q17" s="17"/>
      <c r="R17" s="18"/>
      <c r="S17" s="17"/>
      <c r="T17" s="18"/>
      <c r="U17" s="17"/>
      <c r="V17" s="18"/>
      <c r="W17" s="17"/>
      <c r="X17" s="18"/>
      <c r="Y17" s="17"/>
      <c r="Z17" s="18"/>
      <c r="AA17" s="17"/>
      <c r="AB17" s="18"/>
      <c r="AC17" s="10" t="s">
        <v>57</v>
      </c>
      <c r="AD17" s="10" t="s">
        <v>58</v>
      </c>
      <c r="AE17" s="24"/>
      <c r="AF17" s="24"/>
      <c r="AG17" s="24"/>
      <c r="AH17" s="26" t="e">
        <v>#VALUE!</v>
      </c>
      <c r="AI17" s="27"/>
      <c r="AJ17" s="27"/>
      <c r="AK17" s="26"/>
      <c r="AL17" s="26"/>
      <c r="AM17" s="24"/>
    </row>
    <row r="18" spans="1:178" s="34" customFormat="1">
      <c r="A18" s="21" t="s">
        <v>92</v>
      </c>
      <c r="B18" s="33" t="s">
        <v>62</v>
      </c>
      <c r="C18" s="11" t="s">
        <v>37</v>
      </c>
      <c r="D18" s="10" t="s">
        <v>48</v>
      </c>
      <c r="E18" s="11" t="s">
        <v>42</v>
      </c>
      <c r="F18" s="10" t="s">
        <v>41</v>
      </c>
      <c r="G18" s="36" t="s">
        <v>74</v>
      </c>
      <c r="H18" s="36" t="s">
        <v>81</v>
      </c>
      <c r="I18" s="39"/>
      <c r="J18" s="40"/>
      <c r="K18" s="39"/>
      <c r="L18" s="40"/>
      <c r="M18" s="39"/>
      <c r="N18" s="40"/>
      <c r="O18" s="39"/>
      <c r="P18" s="40"/>
      <c r="Q18" s="39">
        <v>32.700000000000003</v>
      </c>
      <c r="R18" s="40">
        <v>0.1</v>
      </c>
      <c r="S18" s="39"/>
      <c r="T18" s="40"/>
      <c r="U18" s="39"/>
      <c r="V18" s="40"/>
      <c r="W18" s="39">
        <v>30.520000000000003</v>
      </c>
      <c r="X18" s="40">
        <v>0.1</v>
      </c>
      <c r="Y18" s="39"/>
      <c r="Z18" s="40"/>
      <c r="AA18" s="39"/>
      <c r="AB18" s="40"/>
      <c r="AC18" s="41" t="s">
        <v>57</v>
      </c>
      <c r="AD18" s="33" t="s">
        <v>46</v>
      </c>
      <c r="AE18" s="36"/>
      <c r="AF18" s="33"/>
      <c r="AH18" s="42">
        <v>658</v>
      </c>
      <c r="AI18" s="36" t="s">
        <v>71</v>
      </c>
      <c r="AJ18" s="36"/>
      <c r="AK18" s="44"/>
      <c r="AL18" s="39"/>
    </row>
    <row r="19" spans="1:178" s="34" customFormat="1">
      <c r="A19" s="8" t="s">
        <v>95</v>
      </c>
      <c r="B19" s="33" t="s">
        <v>96</v>
      </c>
      <c r="C19" s="9" t="s">
        <v>39</v>
      </c>
      <c r="D19" s="10" t="s">
        <v>48</v>
      </c>
      <c r="E19" s="11" t="s">
        <v>42</v>
      </c>
      <c r="F19" s="33" t="s">
        <v>73</v>
      </c>
      <c r="G19" s="34" t="s">
        <v>97</v>
      </c>
      <c r="H19" s="34" t="s">
        <v>98</v>
      </c>
      <c r="I19" s="66">
        <v>1200</v>
      </c>
      <c r="J19" s="65">
        <v>0</v>
      </c>
      <c r="K19" s="66">
        <v>0</v>
      </c>
      <c r="L19" s="65">
        <v>0</v>
      </c>
      <c r="M19" s="66">
        <v>0</v>
      </c>
      <c r="N19" s="65">
        <v>17.100000000000001</v>
      </c>
      <c r="O19" s="66"/>
      <c r="P19" s="66"/>
      <c r="Q19" s="66"/>
      <c r="R19" s="66"/>
      <c r="S19" s="66"/>
      <c r="T19" s="66"/>
      <c r="U19" s="66"/>
      <c r="V19" s="66"/>
      <c r="W19" s="66"/>
      <c r="X19" s="66"/>
      <c r="Y19" s="66"/>
      <c r="Z19" s="66"/>
      <c r="AA19" s="66"/>
      <c r="AB19" s="66"/>
      <c r="AC19" s="33" t="s">
        <v>57</v>
      </c>
      <c r="AD19" s="33" t="s">
        <v>46</v>
      </c>
      <c r="AE19" s="67"/>
      <c r="AF19" s="46"/>
      <c r="AG19" s="67"/>
      <c r="AH19" s="48" t="s">
        <v>99</v>
      </c>
      <c r="AI19" s="36" t="s">
        <v>99</v>
      </c>
      <c r="AJ19" s="12"/>
      <c r="AK19" s="46"/>
      <c r="AL19" s="46"/>
      <c r="AM19" s="46" t="s">
        <v>100</v>
      </c>
    </row>
    <row r="20" spans="1:178" s="22" customFormat="1">
      <c r="A20" s="8" t="s">
        <v>95</v>
      </c>
      <c r="B20" s="33" t="s">
        <v>96</v>
      </c>
      <c r="C20" s="9" t="s">
        <v>39</v>
      </c>
      <c r="D20" s="10" t="s">
        <v>48</v>
      </c>
      <c r="E20" s="11" t="s">
        <v>42</v>
      </c>
      <c r="F20" s="33" t="s">
        <v>73</v>
      </c>
      <c r="G20" s="69" t="s">
        <v>101</v>
      </c>
      <c r="H20" s="34" t="s">
        <v>102</v>
      </c>
      <c r="I20" s="66">
        <v>1098</v>
      </c>
      <c r="J20" s="65">
        <v>0</v>
      </c>
      <c r="K20" s="66">
        <v>0</v>
      </c>
      <c r="L20" s="65">
        <v>18.5</v>
      </c>
      <c r="M20" s="66">
        <v>0</v>
      </c>
      <c r="N20" s="65">
        <v>0</v>
      </c>
      <c r="O20" s="66"/>
      <c r="P20" s="66"/>
      <c r="Q20" s="66"/>
      <c r="R20" s="66"/>
      <c r="S20" s="66"/>
      <c r="T20" s="66"/>
      <c r="U20" s="66"/>
      <c r="V20" s="66"/>
      <c r="W20" s="66"/>
      <c r="X20" s="66"/>
      <c r="Y20" s="66"/>
      <c r="Z20" s="66"/>
      <c r="AA20" s="66"/>
      <c r="AB20" s="66"/>
      <c r="AC20" s="33" t="s">
        <v>57</v>
      </c>
      <c r="AD20" s="33" t="s">
        <v>58</v>
      </c>
      <c r="AE20" s="67"/>
      <c r="AF20" s="70"/>
      <c r="AG20" s="67"/>
      <c r="AH20" s="48"/>
      <c r="AI20" s="36" t="s">
        <v>103</v>
      </c>
      <c r="AJ20" s="69"/>
      <c r="AK20" s="70"/>
      <c r="AL20" s="70"/>
      <c r="AM20" s="70"/>
    </row>
    <row r="21" spans="1:178">
      <c r="A21" s="8" t="s">
        <v>95</v>
      </c>
      <c r="B21" s="33" t="s">
        <v>96</v>
      </c>
      <c r="C21" s="9" t="s">
        <v>39</v>
      </c>
      <c r="D21" s="9" t="s">
        <v>88</v>
      </c>
      <c r="E21" s="11" t="s">
        <v>42</v>
      </c>
      <c r="F21" s="33" t="s">
        <v>73</v>
      </c>
      <c r="G21" s="34" t="s">
        <v>97</v>
      </c>
      <c r="H21" s="34" t="s">
        <v>104</v>
      </c>
      <c r="I21" s="66">
        <v>0</v>
      </c>
      <c r="J21" s="66">
        <v>0</v>
      </c>
      <c r="K21" s="66">
        <v>0</v>
      </c>
      <c r="L21" s="66">
        <v>0</v>
      </c>
      <c r="M21" s="68">
        <v>75</v>
      </c>
      <c r="N21" s="66">
        <v>0</v>
      </c>
      <c r="O21" s="66"/>
      <c r="P21" s="66"/>
      <c r="Q21" s="66"/>
      <c r="R21" s="66"/>
      <c r="S21" s="66"/>
      <c r="T21" s="66"/>
      <c r="U21" s="66"/>
      <c r="V21" s="66"/>
      <c r="W21" s="66"/>
      <c r="X21" s="66"/>
      <c r="Y21" s="66"/>
      <c r="Z21" s="66"/>
      <c r="AA21" s="66"/>
      <c r="AB21" s="66"/>
      <c r="AC21" s="33" t="s">
        <v>57</v>
      </c>
      <c r="AD21" s="33" t="s">
        <v>58</v>
      </c>
      <c r="AE21" s="67"/>
      <c r="AF21" s="46"/>
      <c r="AG21" s="67"/>
      <c r="AH21" s="72"/>
      <c r="AI21" s="12" t="s">
        <v>99</v>
      </c>
      <c r="AJ21" s="12"/>
      <c r="AK21" s="46"/>
      <c r="AL21" s="46"/>
      <c r="AM21" s="46"/>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row>
    <row r="22" spans="1:178" s="22" customFormat="1">
      <c r="A22" s="8" t="s">
        <v>95</v>
      </c>
      <c r="B22" s="33" t="s">
        <v>96</v>
      </c>
      <c r="C22" s="9" t="s">
        <v>39</v>
      </c>
      <c r="D22" s="10" t="s">
        <v>48</v>
      </c>
      <c r="E22" s="11" t="s">
        <v>105</v>
      </c>
      <c r="F22" s="33" t="s">
        <v>106</v>
      </c>
      <c r="G22" s="34" t="s">
        <v>107</v>
      </c>
      <c r="H22" s="34" t="s">
        <v>108</v>
      </c>
      <c r="I22" s="68">
        <v>0</v>
      </c>
      <c r="J22" s="68">
        <v>0</v>
      </c>
      <c r="K22" s="68">
        <v>374.97</v>
      </c>
      <c r="L22" s="68">
        <v>15.768000000000001</v>
      </c>
      <c r="M22" s="68">
        <v>374.97</v>
      </c>
      <c r="N22" s="68">
        <v>15.768000000000001</v>
      </c>
      <c r="O22" s="68">
        <v>375</v>
      </c>
      <c r="P22" s="68">
        <v>16</v>
      </c>
      <c r="Q22" s="68">
        <v>120</v>
      </c>
      <c r="R22" s="73"/>
      <c r="S22" s="73"/>
      <c r="T22" s="73"/>
      <c r="U22" s="73"/>
      <c r="V22" s="73"/>
      <c r="W22" s="73"/>
      <c r="X22" s="73"/>
      <c r="Y22" s="73"/>
      <c r="Z22" s="73"/>
      <c r="AA22" s="73"/>
      <c r="AB22" s="73"/>
      <c r="AC22" s="33" t="s">
        <v>57</v>
      </c>
      <c r="AD22" s="33" t="s">
        <v>46</v>
      </c>
      <c r="AE22" s="67"/>
      <c r="AF22" s="74"/>
      <c r="AG22" s="67"/>
      <c r="AH22" s="75">
        <v>0.10299999999999999</v>
      </c>
      <c r="AI22" s="36" t="s">
        <v>109</v>
      </c>
      <c r="AJ22" s="74"/>
      <c r="AK22" s="74"/>
      <c r="AL22" s="74"/>
      <c r="AM22" s="36" t="s">
        <v>110</v>
      </c>
    </row>
    <row r="23" spans="1:178" s="22" customFormat="1">
      <c r="A23" s="8" t="s">
        <v>95</v>
      </c>
      <c r="B23" s="33" t="s">
        <v>96</v>
      </c>
      <c r="C23" s="9" t="s">
        <v>39</v>
      </c>
      <c r="D23" s="9" t="s">
        <v>88</v>
      </c>
      <c r="E23" s="11" t="s">
        <v>105</v>
      </c>
      <c r="F23" s="33" t="s">
        <v>106</v>
      </c>
      <c r="G23" s="34" t="s">
        <v>107</v>
      </c>
      <c r="H23" s="34" t="s">
        <v>111</v>
      </c>
      <c r="I23" s="68">
        <v>75</v>
      </c>
      <c r="J23" s="68">
        <v>0</v>
      </c>
      <c r="K23" s="68">
        <v>0</v>
      </c>
      <c r="L23" s="68">
        <v>0</v>
      </c>
      <c r="M23" s="68">
        <v>0</v>
      </c>
      <c r="N23" s="68">
        <v>0</v>
      </c>
      <c r="O23" s="73"/>
      <c r="P23" s="73"/>
      <c r="Q23" s="73"/>
      <c r="R23" s="73"/>
      <c r="S23" s="73"/>
      <c r="T23" s="73"/>
      <c r="U23" s="73"/>
      <c r="V23" s="73"/>
      <c r="W23" s="73"/>
      <c r="X23" s="73"/>
      <c r="Y23" s="73"/>
      <c r="Z23" s="73"/>
      <c r="AA23" s="73"/>
      <c r="AB23" s="73"/>
      <c r="AC23" s="33" t="s">
        <v>57</v>
      </c>
      <c r="AD23" s="33" t="s">
        <v>58</v>
      </c>
      <c r="AE23" s="67"/>
      <c r="AF23" s="36"/>
      <c r="AG23" s="67"/>
      <c r="AH23" s="75"/>
      <c r="AI23" s="36" t="s">
        <v>109</v>
      </c>
      <c r="AJ23" s="36"/>
      <c r="AK23" s="36"/>
      <c r="AL23" s="36"/>
      <c r="AM23" s="36" t="s">
        <v>112</v>
      </c>
    </row>
    <row r="24" spans="1:178" s="22" customFormat="1">
      <c r="A24" s="8" t="s">
        <v>95</v>
      </c>
      <c r="B24" s="33" t="s">
        <v>96</v>
      </c>
      <c r="C24" s="9" t="s">
        <v>39</v>
      </c>
      <c r="D24" s="10" t="s">
        <v>48</v>
      </c>
      <c r="E24" s="11" t="s">
        <v>42</v>
      </c>
      <c r="F24" s="33" t="s">
        <v>113</v>
      </c>
      <c r="G24" s="69" t="s">
        <v>114</v>
      </c>
      <c r="H24" s="34" t="s">
        <v>115</v>
      </c>
      <c r="I24" s="66">
        <v>439.66899999999998</v>
      </c>
      <c r="J24" s="65">
        <v>0</v>
      </c>
      <c r="K24" s="66">
        <v>0</v>
      </c>
      <c r="L24" s="65">
        <v>3.1</v>
      </c>
      <c r="M24" s="66">
        <v>0</v>
      </c>
      <c r="N24" s="65">
        <v>0</v>
      </c>
      <c r="O24" s="66"/>
      <c r="P24" s="66"/>
      <c r="Q24" s="66"/>
      <c r="R24" s="66"/>
      <c r="S24" s="66"/>
      <c r="T24" s="66"/>
      <c r="U24" s="66"/>
      <c r="V24" s="66"/>
      <c r="W24" s="66"/>
      <c r="X24" s="66"/>
      <c r="Y24" s="66"/>
      <c r="Z24" s="66"/>
      <c r="AA24" s="66"/>
      <c r="AB24" s="66"/>
      <c r="AC24" s="33" t="s">
        <v>57</v>
      </c>
      <c r="AD24" s="33" t="s">
        <v>58</v>
      </c>
      <c r="AE24" s="67"/>
      <c r="AF24" s="34"/>
      <c r="AG24" s="67"/>
      <c r="AH24" s="48"/>
      <c r="AI24" s="36" t="s">
        <v>103</v>
      </c>
      <c r="AJ24" s="36"/>
      <c r="AK24" s="34"/>
      <c r="AL24" s="34"/>
      <c r="AM24" s="34"/>
    </row>
    <row r="25" spans="1:178" ht="10.5" customHeight="1">
      <c r="A25" s="8" t="s">
        <v>95</v>
      </c>
      <c r="B25" s="53" t="s">
        <v>84</v>
      </c>
      <c r="C25" s="9" t="s">
        <v>39</v>
      </c>
      <c r="D25" s="10" t="s">
        <v>53</v>
      </c>
      <c r="E25" s="10" t="s">
        <v>54</v>
      </c>
      <c r="F25" s="10"/>
      <c r="G25" s="14" t="s">
        <v>116</v>
      </c>
      <c r="H25" s="14"/>
      <c r="I25" s="17">
        <v>0</v>
      </c>
      <c r="J25" s="18">
        <v>0</v>
      </c>
      <c r="K25" s="17">
        <v>334.935</v>
      </c>
      <c r="L25" s="18">
        <v>0</v>
      </c>
      <c r="M25" s="17">
        <v>0</v>
      </c>
      <c r="N25" s="18">
        <v>0</v>
      </c>
      <c r="O25" s="17">
        <v>0</v>
      </c>
      <c r="P25" s="18">
        <v>0</v>
      </c>
      <c r="Q25" s="17">
        <v>0</v>
      </c>
      <c r="R25" s="18">
        <v>0</v>
      </c>
      <c r="S25" s="17">
        <v>0</v>
      </c>
      <c r="T25" s="18">
        <v>0</v>
      </c>
      <c r="U25" s="17">
        <v>0</v>
      </c>
      <c r="V25" s="18">
        <v>0</v>
      </c>
      <c r="W25" s="17">
        <v>0</v>
      </c>
      <c r="X25" s="18">
        <v>0</v>
      </c>
      <c r="Y25" s="17">
        <v>0</v>
      </c>
      <c r="Z25" s="18">
        <v>0</v>
      </c>
      <c r="AA25" s="78">
        <v>0</v>
      </c>
      <c r="AB25" s="18">
        <v>0</v>
      </c>
      <c r="AC25" s="10" t="s">
        <v>57</v>
      </c>
      <c r="AD25" s="10" t="s">
        <v>58</v>
      </c>
      <c r="AE25" s="8" t="s">
        <v>71</v>
      </c>
      <c r="AF25" s="8" t="s">
        <v>71</v>
      </c>
      <c r="AG25" s="62" t="s">
        <v>71</v>
      </c>
      <c r="AH25" s="57"/>
      <c r="AI25" s="21" t="s">
        <v>71</v>
      </c>
      <c r="AJ25" s="21" t="s">
        <v>71</v>
      </c>
      <c r="AK25" s="63" t="s">
        <v>71</v>
      </c>
      <c r="AL25" s="60">
        <v>0</v>
      </c>
      <c r="AM25" s="30" t="s">
        <v>71</v>
      </c>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row>
    <row r="26" spans="1:178" ht="12" customHeight="1">
      <c r="A26" s="8" t="s">
        <v>95</v>
      </c>
      <c r="B26" s="33" t="s">
        <v>62</v>
      </c>
      <c r="C26" s="9" t="s">
        <v>39</v>
      </c>
      <c r="D26" s="10" t="s">
        <v>48</v>
      </c>
      <c r="E26" s="11" t="s">
        <v>42</v>
      </c>
      <c r="F26" s="10" t="s">
        <v>41</v>
      </c>
      <c r="G26" s="36" t="s">
        <v>74</v>
      </c>
      <c r="H26" s="36" t="s">
        <v>85</v>
      </c>
      <c r="I26" s="39">
        <v>430</v>
      </c>
      <c r="J26" s="40">
        <v>4.8888888888888893</v>
      </c>
      <c r="K26" s="39">
        <v>483.75</v>
      </c>
      <c r="L26" s="40">
        <v>5.5</v>
      </c>
      <c r="M26" s="39">
        <v>483.75</v>
      </c>
      <c r="N26" s="40">
        <v>5.5</v>
      </c>
      <c r="O26" s="39">
        <v>161.25</v>
      </c>
      <c r="P26" s="40">
        <v>1.8333333333333335</v>
      </c>
      <c r="Q26" s="39"/>
      <c r="R26" s="40"/>
      <c r="S26" s="39"/>
      <c r="T26" s="40"/>
      <c r="U26" s="39"/>
      <c r="V26" s="40"/>
      <c r="W26" s="39"/>
      <c r="X26" s="40"/>
      <c r="Y26" s="39"/>
      <c r="Z26" s="40"/>
      <c r="AA26" s="39"/>
      <c r="AB26" s="40"/>
      <c r="AC26" s="41" t="s">
        <v>57</v>
      </c>
      <c r="AD26" s="33" t="s">
        <v>46</v>
      </c>
      <c r="AE26" s="33"/>
      <c r="AF26" s="33"/>
      <c r="AG26" s="33"/>
      <c r="AH26" s="42">
        <v>58306.111111111109</v>
      </c>
      <c r="AI26" s="36"/>
      <c r="AJ26" s="36"/>
      <c r="AK26" s="34"/>
      <c r="AL26" s="34"/>
      <c r="AM26" s="34"/>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row>
    <row r="27" spans="1:178">
      <c r="A27" s="34" t="s">
        <v>117</v>
      </c>
      <c r="B27" s="53" t="s">
        <v>84</v>
      </c>
      <c r="C27" s="11" t="s">
        <v>37</v>
      </c>
      <c r="D27" s="10" t="s">
        <v>40</v>
      </c>
      <c r="E27" s="9" t="s">
        <v>42</v>
      </c>
      <c r="F27" s="33" t="s">
        <v>73</v>
      </c>
      <c r="G27" s="14" t="s">
        <v>85</v>
      </c>
      <c r="H27" s="14"/>
      <c r="I27" s="39">
        <v>33.543824999999998</v>
      </c>
      <c r="J27" s="18">
        <v>0.1098660534488666</v>
      </c>
      <c r="K27" s="39">
        <v>0</v>
      </c>
      <c r="L27" s="18">
        <v>0</v>
      </c>
      <c r="M27" s="39">
        <v>3.5572949999999994</v>
      </c>
      <c r="N27" s="18">
        <v>1.1651065440599474E-2</v>
      </c>
      <c r="O27" s="39">
        <v>0</v>
      </c>
      <c r="P27" s="18">
        <v>1.1651065440599474E-2</v>
      </c>
      <c r="Q27" s="39">
        <v>0</v>
      </c>
      <c r="R27" s="18">
        <v>0</v>
      </c>
      <c r="S27" s="39">
        <v>0</v>
      </c>
      <c r="T27" s="18">
        <v>0</v>
      </c>
      <c r="U27" s="39">
        <v>0</v>
      </c>
      <c r="V27" s="18">
        <v>0</v>
      </c>
      <c r="W27" s="39">
        <v>0</v>
      </c>
      <c r="X27" s="18">
        <v>0</v>
      </c>
      <c r="Y27" s="39">
        <v>0</v>
      </c>
      <c r="Z27" s="18">
        <v>0</v>
      </c>
      <c r="AA27" s="39">
        <v>0</v>
      </c>
      <c r="AB27" s="18">
        <v>0</v>
      </c>
      <c r="AC27" s="10" t="s">
        <v>45</v>
      </c>
      <c r="AD27" s="10" t="s">
        <v>46</v>
      </c>
      <c r="AE27" s="8" t="s">
        <v>71</v>
      </c>
      <c r="AF27" s="8" t="s">
        <v>86</v>
      </c>
      <c r="AG27" s="56">
        <v>7.83</v>
      </c>
      <c r="AH27" s="57"/>
      <c r="AI27" s="21" t="s">
        <v>118</v>
      </c>
      <c r="AJ27" s="21" t="s">
        <v>118</v>
      </c>
      <c r="AK27" s="59">
        <v>0.28480204342273308</v>
      </c>
      <c r="AL27" s="60">
        <v>0.13316818433006555</v>
      </c>
      <c r="AM27" s="30" t="s">
        <v>87</v>
      </c>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row>
    <row r="28" spans="1:178">
      <c r="A28" s="34" t="s">
        <v>117</v>
      </c>
      <c r="B28" s="53" t="s">
        <v>84</v>
      </c>
      <c r="C28" s="11" t="s">
        <v>37</v>
      </c>
      <c r="D28" s="10" t="s">
        <v>40</v>
      </c>
      <c r="E28" s="9" t="s">
        <v>42</v>
      </c>
      <c r="F28" s="10" t="s">
        <v>41</v>
      </c>
      <c r="G28" s="14" t="s">
        <v>85</v>
      </c>
      <c r="H28" s="14"/>
      <c r="I28" s="39">
        <v>285.92117500000001</v>
      </c>
      <c r="J28" s="18">
        <v>0.93647731273081536</v>
      </c>
      <c r="K28" s="39">
        <v>0</v>
      </c>
      <c r="L28" s="18">
        <v>0</v>
      </c>
      <c r="M28" s="39">
        <v>30.321704999999998</v>
      </c>
      <c r="N28" s="18">
        <v>9.9311462565109809E-2</v>
      </c>
      <c r="O28" s="39">
        <v>0</v>
      </c>
      <c r="P28" s="18">
        <v>9.9311462565109809E-2</v>
      </c>
      <c r="Q28" s="39">
        <v>0</v>
      </c>
      <c r="R28" s="18">
        <v>0</v>
      </c>
      <c r="S28" s="39">
        <v>0</v>
      </c>
      <c r="T28" s="18">
        <v>0</v>
      </c>
      <c r="U28" s="39">
        <v>0</v>
      </c>
      <c r="V28" s="18">
        <v>0</v>
      </c>
      <c r="W28" s="39">
        <v>0</v>
      </c>
      <c r="X28" s="18">
        <v>0</v>
      </c>
      <c r="Y28" s="39">
        <v>0</v>
      </c>
      <c r="Z28" s="18">
        <v>0</v>
      </c>
      <c r="AA28" s="39">
        <v>0</v>
      </c>
      <c r="AB28" s="18">
        <v>0</v>
      </c>
      <c r="AC28" s="10" t="s">
        <v>45</v>
      </c>
      <c r="AD28" s="10" t="s">
        <v>46</v>
      </c>
      <c r="AE28" s="8" t="s">
        <v>71</v>
      </c>
      <c r="AF28" s="8" t="s">
        <v>86</v>
      </c>
      <c r="AG28" s="56">
        <v>7.83</v>
      </c>
      <c r="AH28" s="57"/>
      <c r="AI28" s="21" t="s">
        <v>118</v>
      </c>
      <c r="AJ28" s="21" t="s">
        <v>118</v>
      </c>
      <c r="AK28" s="59">
        <v>0.28480204342273308</v>
      </c>
      <c r="AL28" s="60">
        <v>1.1351002378610349</v>
      </c>
      <c r="AM28" s="30" t="s">
        <v>87</v>
      </c>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row>
    <row r="29" spans="1:178">
      <c r="A29" s="34" t="s">
        <v>117</v>
      </c>
      <c r="B29" s="10" t="s">
        <v>84</v>
      </c>
      <c r="C29" s="11" t="s">
        <v>37</v>
      </c>
      <c r="D29" s="9" t="s">
        <v>88</v>
      </c>
      <c r="E29" s="9" t="s">
        <v>42</v>
      </c>
      <c r="F29" s="11" t="s">
        <v>42</v>
      </c>
      <c r="G29" s="45" t="s">
        <v>89</v>
      </c>
      <c r="I29" s="61">
        <v>0</v>
      </c>
      <c r="J29" s="18">
        <v>0</v>
      </c>
      <c r="K29" s="61">
        <v>70</v>
      </c>
      <c r="L29" s="18">
        <v>0</v>
      </c>
      <c r="M29" s="61">
        <v>0</v>
      </c>
      <c r="N29" s="18">
        <v>0</v>
      </c>
      <c r="O29" s="61">
        <v>0</v>
      </c>
      <c r="P29" s="18">
        <v>0</v>
      </c>
      <c r="Q29" s="61">
        <v>0</v>
      </c>
      <c r="R29" s="18">
        <v>0</v>
      </c>
      <c r="S29" s="61">
        <v>0</v>
      </c>
      <c r="T29" s="18">
        <v>0</v>
      </c>
      <c r="U29" s="61">
        <v>0</v>
      </c>
      <c r="V29" s="18">
        <v>0</v>
      </c>
      <c r="W29" s="61">
        <v>0</v>
      </c>
      <c r="X29" s="18">
        <v>0</v>
      </c>
      <c r="Y29" s="61">
        <v>0</v>
      </c>
      <c r="Z29" s="18">
        <v>0</v>
      </c>
      <c r="AA29" s="61">
        <v>0</v>
      </c>
      <c r="AB29" s="18">
        <v>0</v>
      </c>
      <c r="AC29" s="10" t="s">
        <v>57</v>
      </c>
      <c r="AD29" s="10" t="s">
        <v>58</v>
      </c>
      <c r="AE29" s="8" t="s">
        <v>71</v>
      </c>
      <c r="AF29" s="8" t="s">
        <v>71</v>
      </c>
      <c r="AG29" s="62" t="s">
        <v>90</v>
      </c>
      <c r="AH29" s="57"/>
      <c r="AI29" s="21" t="s">
        <v>71</v>
      </c>
      <c r="AJ29" s="21" t="s">
        <v>71</v>
      </c>
      <c r="AK29" s="63" t="s">
        <v>71</v>
      </c>
      <c r="AL29" s="60">
        <v>0</v>
      </c>
      <c r="AM29" s="30" t="s">
        <v>71</v>
      </c>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row>
    <row r="30" spans="1:178" s="22" customFormat="1">
      <c r="A30" s="34" t="s">
        <v>117</v>
      </c>
      <c r="B30" s="10" t="s">
        <v>47</v>
      </c>
      <c r="C30" s="11" t="s">
        <v>37</v>
      </c>
      <c r="D30" s="10" t="s">
        <v>48</v>
      </c>
      <c r="E30" s="11" t="s">
        <v>42</v>
      </c>
      <c r="F30" s="10" t="s">
        <v>41</v>
      </c>
      <c r="G30" s="14" t="s">
        <v>49</v>
      </c>
      <c r="H30" s="23" t="s">
        <v>119</v>
      </c>
      <c r="I30" s="17"/>
      <c r="J30" s="18"/>
      <c r="K30" s="17"/>
      <c r="L30" s="18"/>
      <c r="M30" s="17">
        <v>8.4580000000000002</v>
      </c>
      <c r="N30" s="18">
        <v>2.5999999999999999E-2</v>
      </c>
      <c r="O30" s="17"/>
      <c r="P30" s="18"/>
      <c r="Q30" s="17"/>
      <c r="R30" s="18"/>
      <c r="S30" s="17"/>
      <c r="T30" s="18"/>
      <c r="U30" s="17"/>
      <c r="V30" s="18"/>
      <c r="W30" s="17"/>
      <c r="X30" s="18"/>
      <c r="Y30" s="17"/>
      <c r="Z30" s="18"/>
      <c r="AA30" s="17"/>
      <c r="AB30" s="18"/>
      <c r="AC30" s="10" t="s">
        <v>45</v>
      </c>
      <c r="AD30" s="10" t="s">
        <v>46</v>
      </c>
      <c r="AE30" s="24"/>
      <c r="AF30" s="24"/>
      <c r="AG30" s="25">
        <v>3.5</v>
      </c>
      <c r="AH30" s="26">
        <v>83.2</v>
      </c>
      <c r="AI30" s="27"/>
      <c r="AJ30" s="27"/>
      <c r="AK30" s="26"/>
      <c r="AL30" s="26"/>
      <c r="AM30" s="24" t="s">
        <v>120</v>
      </c>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row>
    <row r="31" spans="1:178" s="22" customFormat="1">
      <c r="A31" s="34" t="s">
        <v>117</v>
      </c>
      <c r="B31" s="33" t="s">
        <v>62</v>
      </c>
      <c r="C31" s="11" t="s">
        <v>37</v>
      </c>
      <c r="D31" s="10" t="s">
        <v>53</v>
      </c>
      <c r="E31" s="10" t="s">
        <v>54</v>
      </c>
      <c r="F31" s="33"/>
      <c r="G31" s="36" t="s">
        <v>54</v>
      </c>
      <c r="H31" s="36" t="s">
        <v>121</v>
      </c>
      <c r="I31" s="39">
        <v>129</v>
      </c>
      <c r="J31" s="40"/>
      <c r="K31" s="39"/>
      <c r="L31" s="40"/>
      <c r="M31" s="39">
        <v>129</v>
      </c>
      <c r="N31" s="40"/>
      <c r="O31" s="39"/>
      <c r="P31" s="40"/>
      <c r="Q31" s="39"/>
      <c r="R31" s="40"/>
      <c r="S31" s="39"/>
      <c r="T31" s="40"/>
      <c r="U31" s="39"/>
      <c r="V31" s="40"/>
      <c r="W31" s="39"/>
      <c r="X31" s="40"/>
      <c r="Y31" s="39"/>
      <c r="Z31" s="40"/>
      <c r="AA31" s="39"/>
      <c r="AB31" s="40"/>
      <c r="AC31" s="41" t="s">
        <v>57</v>
      </c>
      <c r="AD31" s="33" t="s">
        <v>58</v>
      </c>
      <c r="AE31" s="36"/>
      <c r="AF31" s="33"/>
      <c r="AG31" s="33"/>
      <c r="AH31" s="34"/>
      <c r="AI31" s="36" t="s">
        <v>71</v>
      </c>
      <c r="AJ31" s="36"/>
      <c r="AK31" s="44"/>
      <c r="AL31" s="39" t="s">
        <v>71</v>
      </c>
      <c r="AM31" s="34"/>
    </row>
    <row r="32" spans="1:178" s="13" customFormat="1" ht="11.25" customHeight="1">
      <c r="A32" s="8" t="s">
        <v>122</v>
      </c>
      <c r="B32" s="10" t="s">
        <v>47</v>
      </c>
      <c r="C32" s="11" t="s">
        <v>37</v>
      </c>
      <c r="D32" s="10" t="s">
        <v>48</v>
      </c>
      <c r="E32" s="11" t="s">
        <v>42</v>
      </c>
      <c r="F32" s="10" t="s">
        <v>41</v>
      </c>
      <c r="G32" s="14" t="s">
        <v>49</v>
      </c>
      <c r="H32" s="30" t="s">
        <v>123</v>
      </c>
      <c r="I32" s="17"/>
      <c r="J32" s="18"/>
      <c r="K32" s="17">
        <v>55.991999999999997</v>
      </c>
      <c r="L32" s="18">
        <v>0.32200000000000001</v>
      </c>
      <c r="M32" s="17"/>
      <c r="N32" s="18"/>
      <c r="O32" s="17"/>
      <c r="P32" s="18"/>
      <c r="Q32" s="17">
        <v>65.787000000000006</v>
      </c>
      <c r="R32" s="18">
        <v>0.32200000000000001</v>
      </c>
      <c r="S32" s="17"/>
      <c r="T32" s="18"/>
      <c r="U32" s="17"/>
      <c r="V32" s="18"/>
      <c r="W32" s="17"/>
      <c r="X32" s="18"/>
      <c r="Y32" s="17">
        <v>35.000999999999998</v>
      </c>
      <c r="Z32" s="18">
        <v>0.32200000000000001</v>
      </c>
      <c r="AA32" s="17"/>
      <c r="AB32" s="18"/>
      <c r="AC32" s="10" t="s">
        <v>45</v>
      </c>
      <c r="AD32" s="10" t="s">
        <v>46</v>
      </c>
      <c r="AE32" s="24"/>
      <c r="AF32" s="24" t="s">
        <v>51</v>
      </c>
      <c r="AG32" s="25">
        <v>1.27</v>
      </c>
      <c r="AH32" s="26">
        <v>3091.2</v>
      </c>
      <c r="AI32" s="27"/>
      <c r="AJ32" s="27"/>
      <c r="AK32" s="26"/>
      <c r="AL32" s="26"/>
      <c r="AM32" s="24" t="s">
        <v>124</v>
      </c>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row>
    <row r="33" spans="1:178" s="34" customFormat="1" ht="11.25" customHeight="1">
      <c r="A33" s="8" t="s">
        <v>122</v>
      </c>
      <c r="B33" s="10" t="s">
        <v>47</v>
      </c>
      <c r="C33" s="11" t="s">
        <v>37</v>
      </c>
      <c r="D33" s="10" t="s">
        <v>53</v>
      </c>
      <c r="E33" s="10" t="s">
        <v>54</v>
      </c>
      <c r="F33" s="10"/>
      <c r="G33" s="14" t="s">
        <v>55</v>
      </c>
      <c r="H33" s="30" t="s">
        <v>125</v>
      </c>
      <c r="I33" s="17">
        <v>60</v>
      </c>
      <c r="J33" s="18"/>
      <c r="K33" s="17"/>
      <c r="L33" s="18"/>
      <c r="M33" s="17">
        <v>60</v>
      </c>
      <c r="N33" s="18"/>
      <c r="O33" s="17"/>
      <c r="P33" s="18"/>
      <c r="Q33" s="17"/>
      <c r="R33" s="18"/>
      <c r="S33" s="17"/>
      <c r="T33" s="18"/>
      <c r="U33" s="17"/>
      <c r="V33" s="18"/>
      <c r="W33" s="17"/>
      <c r="X33" s="18"/>
      <c r="Y33" s="17"/>
      <c r="Z33" s="18"/>
      <c r="AA33" s="17"/>
      <c r="AB33" s="18"/>
      <c r="AC33" s="10" t="s">
        <v>57</v>
      </c>
      <c r="AD33" s="10" t="s">
        <v>58</v>
      </c>
      <c r="AE33" s="24"/>
      <c r="AF33" s="24"/>
      <c r="AG33" s="24"/>
      <c r="AH33" s="26" t="e">
        <v>#VALUE!</v>
      </c>
      <c r="AI33" s="27"/>
      <c r="AJ33" s="27"/>
      <c r="AK33" s="26"/>
      <c r="AL33" s="26"/>
      <c r="AM33" s="24"/>
    </row>
    <row r="34" spans="1:178" s="13" customFormat="1" ht="11.25" customHeight="1">
      <c r="A34" s="8" t="s">
        <v>122</v>
      </c>
      <c r="B34" s="33" t="s">
        <v>62</v>
      </c>
      <c r="C34" s="11" t="s">
        <v>37</v>
      </c>
      <c r="D34" s="10" t="s">
        <v>48</v>
      </c>
      <c r="E34" s="11" t="s">
        <v>42</v>
      </c>
      <c r="F34" s="10" t="s">
        <v>41</v>
      </c>
      <c r="G34" s="36" t="s">
        <v>63</v>
      </c>
      <c r="H34" s="37" t="s">
        <v>64</v>
      </c>
      <c r="I34" s="39"/>
      <c r="J34" s="38"/>
      <c r="K34" s="39">
        <v>11.406000000000001</v>
      </c>
      <c r="L34" s="80">
        <v>0.1</v>
      </c>
      <c r="M34" s="39"/>
      <c r="N34" s="38"/>
      <c r="O34" s="39"/>
      <c r="P34" s="38"/>
      <c r="Q34" s="39">
        <v>39.052</v>
      </c>
      <c r="R34" s="80">
        <v>0.2</v>
      </c>
      <c r="S34" s="39"/>
      <c r="T34" s="38"/>
      <c r="U34" s="39"/>
      <c r="V34" s="38"/>
      <c r="W34" s="39"/>
      <c r="X34" s="38"/>
      <c r="Y34" s="39"/>
      <c r="Z34" s="40"/>
      <c r="AA34" s="39"/>
      <c r="AB34" s="40"/>
      <c r="AC34" s="41" t="s">
        <v>45</v>
      </c>
      <c r="AD34" s="33" t="s">
        <v>46</v>
      </c>
      <c r="AE34" s="36"/>
      <c r="AF34" s="33"/>
      <c r="AG34" s="33"/>
      <c r="AH34" s="42">
        <v>987.00000000000011</v>
      </c>
      <c r="AI34" s="36"/>
      <c r="AJ34" s="36"/>
      <c r="AK34" s="44"/>
      <c r="AL34" s="39"/>
      <c r="AM34" s="34"/>
    </row>
    <row r="35" spans="1:178" s="30" customFormat="1" ht="11.25" customHeight="1">
      <c r="A35" s="13" t="s">
        <v>126</v>
      </c>
      <c r="B35" s="81" t="s">
        <v>47</v>
      </c>
      <c r="C35" s="82" t="s">
        <v>37</v>
      </c>
      <c r="D35" s="9" t="s">
        <v>88</v>
      </c>
      <c r="E35" s="11" t="s">
        <v>42</v>
      </c>
      <c r="F35" s="11" t="s">
        <v>42</v>
      </c>
      <c r="G35" s="83" t="s">
        <v>127</v>
      </c>
      <c r="H35" s="84" t="s">
        <v>128</v>
      </c>
      <c r="I35" s="91"/>
      <c r="J35" s="31"/>
      <c r="K35" s="17"/>
      <c r="L35" s="18"/>
      <c r="M35" s="17">
        <v>75</v>
      </c>
      <c r="N35" s="18"/>
      <c r="O35" s="17"/>
      <c r="P35" s="18"/>
      <c r="Q35" s="17"/>
      <c r="R35" s="18"/>
      <c r="S35" s="17"/>
      <c r="T35" s="18"/>
      <c r="U35" s="17"/>
      <c r="V35" s="18"/>
      <c r="W35" s="17"/>
      <c r="X35" s="18"/>
      <c r="Y35" s="17"/>
      <c r="Z35" s="18"/>
      <c r="AA35" s="17"/>
      <c r="AB35" s="18"/>
      <c r="AC35" s="10" t="s">
        <v>57</v>
      </c>
      <c r="AD35" s="10" t="s">
        <v>58</v>
      </c>
      <c r="AE35" s="24"/>
      <c r="AF35" s="85"/>
      <c r="AG35" s="25"/>
      <c r="AH35" s="26" t="e">
        <v>#VALUE!</v>
      </c>
      <c r="AI35" s="27"/>
      <c r="AJ35" s="27"/>
      <c r="AK35" s="26"/>
      <c r="AL35" s="26"/>
      <c r="AM35" s="24"/>
    </row>
    <row r="36" spans="1:178">
      <c r="A36" s="13" t="s">
        <v>126</v>
      </c>
      <c r="B36" s="10" t="s">
        <v>47</v>
      </c>
      <c r="C36" s="11" t="s">
        <v>37</v>
      </c>
      <c r="D36" s="10" t="s">
        <v>48</v>
      </c>
      <c r="E36" s="11" t="s">
        <v>42</v>
      </c>
      <c r="F36" s="10" t="s">
        <v>41</v>
      </c>
      <c r="G36" s="14" t="s">
        <v>49</v>
      </c>
      <c r="H36" s="23" t="s">
        <v>132</v>
      </c>
      <c r="I36" s="91">
        <v>120</v>
      </c>
      <c r="J36" s="31"/>
      <c r="K36" s="17">
        <v>150</v>
      </c>
      <c r="L36" s="18">
        <v>0.94</v>
      </c>
      <c r="M36" s="17"/>
      <c r="N36" s="18"/>
      <c r="O36" s="17">
        <v>110</v>
      </c>
      <c r="P36" s="18">
        <v>1</v>
      </c>
      <c r="Q36" s="17"/>
      <c r="R36" s="18"/>
      <c r="S36" s="17">
        <v>100</v>
      </c>
      <c r="T36" s="18">
        <v>1</v>
      </c>
      <c r="U36" s="17"/>
      <c r="V36" s="18"/>
      <c r="W36" s="17">
        <v>100</v>
      </c>
      <c r="X36" s="18">
        <v>1</v>
      </c>
      <c r="Y36" s="17"/>
      <c r="Z36" s="18"/>
      <c r="AA36" s="17"/>
      <c r="AB36" s="18"/>
      <c r="AC36" s="10" t="s">
        <v>57</v>
      </c>
      <c r="AD36" s="10" t="s">
        <v>46</v>
      </c>
      <c r="AE36" s="24"/>
      <c r="AF36" s="85" t="s">
        <v>133</v>
      </c>
      <c r="AG36" s="25"/>
      <c r="AH36" s="26">
        <v>12608</v>
      </c>
      <c r="AI36" s="27"/>
      <c r="AJ36" s="27"/>
      <c r="AK36" s="26"/>
      <c r="AL36" s="26"/>
      <c r="AM36" s="24" t="s">
        <v>124</v>
      </c>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row>
    <row r="37" spans="1:178">
      <c r="A37" s="13" t="s">
        <v>126</v>
      </c>
      <c r="B37" s="10" t="s">
        <v>47</v>
      </c>
      <c r="C37" s="82" t="s">
        <v>37</v>
      </c>
      <c r="D37" s="10" t="s">
        <v>53</v>
      </c>
      <c r="E37" s="10" t="s">
        <v>54</v>
      </c>
      <c r="F37" s="10"/>
      <c r="G37" s="14" t="s">
        <v>55</v>
      </c>
      <c r="H37" s="23" t="s">
        <v>138</v>
      </c>
      <c r="I37" s="17">
        <v>60</v>
      </c>
      <c r="J37" s="18"/>
      <c r="K37" s="17"/>
      <c r="L37" s="18"/>
      <c r="M37" s="17">
        <v>60</v>
      </c>
      <c r="N37" s="18"/>
      <c r="O37" s="17"/>
      <c r="P37" s="18"/>
      <c r="Q37" s="17"/>
      <c r="R37" s="18"/>
      <c r="S37" s="17"/>
      <c r="T37" s="18"/>
      <c r="U37" s="17"/>
      <c r="V37" s="18"/>
      <c r="W37" s="17"/>
      <c r="X37" s="18"/>
      <c r="Y37" s="17"/>
      <c r="Z37" s="18"/>
      <c r="AA37" s="17"/>
      <c r="AB37" s="18"/>
      <c r="AC37" s="10" t="s">
        <v>57</v>
      </c>
      <c r="AD37" s="10" t="s">
        <v>58</v>
      </c>
      <c r="AE37" s="24"/>
      <c r="AF37" s="24"/>
      <c r="AG37" s="24"/>
      <c r="AH37" s="26" t="e">
        <v>#VALUE!</v>
      </c>
      <c r="AI37" s="27"/>
      <c r="AJ37" s="27"/>
      <c r="AK37" s="26"/>
      <c r="AL37" s="26"/>
      <c r="AM37" s="24"/>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row>
    <row r="38" spans="1:178" s="22" customFormat="1">
      <c r="A38" s="13" t="s">
        <v>126</v>
      </c>
      <c r="B38" s="33" t="s">
        <v>62</v>
      </c>
      <c r="C38" s="82" t="s">
        <v>37</v>
      </c>
      <c r="D38" s="10" t="s">
        <v>48</v>
      </c>
      <c r="E38" s="11" t="s">
        <v>42</v>
      </c>
      <c r="F38" s="33" t="s">
        <v>73</v>
      </c>
      <c r="G38" s="51" t="s">
        <v>129</v>
      </c>
      <c r="H38" s="51" t="s">
        <v>130</v>
      </c>
      <c r="I38" s="39">
        <v>194.42840909090904</v>
      </c>
      <c r="J38" s="40">
        <v>2.2999999999999998</v>
      </c>
      <c r="K38" s="39">
        <v>0</v>
      </c>
      <c r="L38" s="40">
        <v>0</v>
      </c>
      <c r="M38" s="39">
        <v>0</v>
      </c>
      <c r="N38" s="40">
        <v>0</v>
      </c>
      <c r="O38" s="39">
        <v>0</v>
      </c>
      <c r="P38" s="40">
        <v>0</v>
      </c>
      <c r="Q38" s="39">
        <v>0</v>
      </c>
      <c r="R38" s="40"/>
      <c r="S38" s="39">
        <v>0</v>
      </c>
      <c r="T38" s="40"/>
      <c r="U38" s="39">
        <v>0</v>
      </c>
      <c r="V38" s="40"/>
      <c r="W38" s="39">
        <v>0</v>
      </c>
      <c r="X38" s="40"/>
      <c r="Y38" s="39">
        <v>0</v>
      </c>
      <c r="Z38" s="40"/>
      <c r="AA38" s="39">
        <v>0</v>
      </c>
      <c r="AB38" s="40"/>
      <c r="AC38" s="41" t="s">
        <v>57</v>
      </c>
      <c r="AD38" s="33" t="s">
        <v>46</v>
      </c>
      <c r="AE38" s="36"/>
      <c r="AF38" s="33" t="s">
        <v>76</v>
      </c>
      <c r="AG38" s="34">
        <v>51.9</v>
      </c>
      <c r="AH38" s="42"/>
      <c r="AI38" s="36" t="s">
        <v>131</v>
      </c>
      <c r="AJ38" s="36" t="s">
        <v>103</v>
      </c>
      <c r="AK38" s="44">
        <v>0.6</v>
      </c>
      <c r="AL38" s="39">
        <f ca="1">1.38/0.11</f>
        <v>12.545454545454545</v>
      </c>
      <c r="AM38" s="34"/>
    </row>
    <row r="39" spans="1:178">
      <c r="A39" s="13" t="s">
        <v>126</v>
      </c>
      <c r="B39" s="33" t="s">
        <v>62</v>
      </c>
      <c r="C39" s="82" t="s">
        <v>37</v>
      </c>
      <c r="D39" s="10" t="s">
        <v>48</v>
      </c>
      <c r="E39" s="11" t="s">
        <v>42</v>
      </c>
      <c r="F39" s="10" t="s">
        <v>41</v>
      </c>
      <c r="G39" s="51" t="s">
        <v>134</v>
      </c>
      <c r="H39" s="51" t="s">
        <v>85</v>
      </c>
      <c r="I39" s="39">
        <v>158.31818181818181</v>
      </c>
      <c r="J39" s="40">
        <v>1.8</v>
      </c>
      <c r="K39" s="39">
        <v>0</v>
      </c>
      <c r="L39" s="40"/>
      <c r="M39" s="39"/>
      <c r="N39" s="40"/>
      <c r="O39" s="39">
        <v>145.125</v>
      </c>
      <c r="P39" s="40">
        <v>1.65</v>
      </c>
      <c r="Q39" s="39"/>
      <c r="R39" s="40"/>
      <c r="S39" s="39"/>
      <c r="T39" s="40"/>
      <c r="U39" s="39"/>
      <c r="V39" s="40"/>
      <c r="W39" s="39"/>
      <c r="X39" s="40"/>
      <c r="Y39" s="39"/>
      <c r="Z39" s="40"/>
      <c r="AA39" s="39"/>
      <c r="AB39" s="40"/>
      <c r="AC39" s="41" t="s">
        <v>57</v>
      </c>
      <c r="AD39" s="33" t="s">
        <v>46</v>
      </c>
      <c r="AE39" s="33"/>
      <c r="AF39" s="33" t="s">
        <v>76</v>
      </c>
      <c r="AG39" s="33">
        <v>51.9</v>
      </c>
      <c r="AH39" s="42">
        <v>11350.5</v>
      </c>
      <c r="AI39" s="36" t="s">
        <v>135</v>
      </c>
      <c r="AJ39" s="36"/>
      <c r="AK39" s="34"/>
      <c r="AL39" s="39" t="s">
        <v>71</v>
      </c>
      <c r="AM39" s="34"/>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row>
    <row r="40" spans="1:178">
      <c r="A40" s="13" t="s">
        <v>126</v>
      </c>
      <c r="B40" s="33" t="s">
        <v>62</v>
      </c>
      <c r="C40" s="11" t="s">
        <v>37</v>
      </c>
      <c r="D40" s="10" t="s">
        <v>48</v>
      </c>
      <c r="E40" s="11" t="s">
        <v>42</v>
      </c>
      <c r="F40" s="10" t="s">
        <v>41</v>
      </c>
      <c r="G40" s="51" t="s">
        <v>78</v>
      </c>
      <c r="H40" s="51" t="s">
        <v>136</v>
      </c>
      <c r="I40" s="39">
        <v>1498.7454545454545</v>
      </c>
      <c r="J40" s="40">
        <v>7.2</v>
      </c>
      <c r="K40" s="39">
        <v>2549.9488636363635</v>
      </c>
      <c r="L40" s="40">
        <v>9.8000000000000007</v>
      </c>
      <c r="M40" s="39"/>
      <c r="N40" s="40">
        <v>0</v>
      </c>
      <c r="O40" s="39">
        <v>0</v>
      </c>
      <c r="P40" s="40"/>
      <c r="Q40" s="39">
        <v>0</v>
      </c>
      <c r="R40" s="40"/>
      <c r="S40" s="39">
        <v>0</v>
      </c>
      <c r="T40" s="40"/>
      <c r="U40" s="39">
        <v>0</v>
      </c>
      <c r="V40" s="40"/>
      <c r="W40" s="39">
        <v>0</v>
      </c>
      <c r="X40" s="40"/>
      <c r="Y40" s="39">
        <v>0</v>
      </c>
      <c r="Z40" s="40"/>
      <c r="AA40" s="39">
        <v>0</v>
      </c>
      <c r="AB40" s="40"/>
      <c r="AC40" s="41" t="s">
        <v>57</v>
      </c>
      <c r="AD40" s="33" t="s">
        <v>46</v>
      </c>
      <c r="AE40" s="36"/>
      <c r="AF40" s="33" t="s">
        <v>76</v>
      </c>
      <c r="AG40" s="34">
        <v>51.9</v>
      </c>
      <c r="AH40" s="42"/>
      <c r="AI40" s="36" t="s">
        <v>135</v>
      </c>
      <c r="AJ40" s="36" t="s">
        <v>137</v>
      </c>
      <c r="AK40" s="44">
        <v>0.9</v>
      </c>
      <c r="AL40" s="39">
        <f ca="1">15.3/0.055</f>
        <v>278.18181818181819</v>
      </c>
      <c r="AM40" s="34"/>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row>
    <row r="41" spans="1:178" s="34" customFormat="1" ht="11.25" customHeight="1">
      <c r="A41" s="8" t="s">
        <v>139</v>
      </c>
      <c r="B41" s="10" t="s">
        <v>84</v>
      </c>
      <c r="C41" s="9" t="s">
        <v>39</v>
      </c>
      <c r="D41" s="9" t="s">
        <v>88</v>
      </c>
      <c r="E41" s="9" t="s">
        <v>42</v>
      </c>
      <c r="F41" s="11" t="s">
        <v>42</v>
      </c>
      <c r="G41" s="45" t="s">
        <v>89</v>
      </c>
      <c r="H41" s="45"/>
      <c r="I41" s="61">
        <v>0</v>
      </c>
      <c r="J41" s="18">
        <v>0</v>
      </c>
      <c r="K41" s="61">
        <v>0</v>
      </c>
      <c r="L41" s="18">
        <v>0</v>
      </c>
      <c r="M41" s="61">
        <v>70</v>
      </c>
      <c r="N41" s="18">
        <v>0</v>
      </c>
      <c r="O41" s="61">
        <v>0</v>
      </c>
      <c r="P41" s="18">
        <v>0</v>
      </c>
      <c r="Q41" s="61">
        <v>0</v>
      </c>
      <c r="R41" s="18">
        <v>0</v>
      </c>
      <c r="S41" s="61">
        <v>0</v>
      </c>
      <c r="T41" s="18">
        <v>0</v>
      </c>
      <c r="U41" s="61">
        <v>0</v>
      </c>
      <c r="V41" s="18">
        <v>0</v>
      </c>
      <c r="W41" s="61">
        <v>0</v>
      </c>
      <c r="X41" s="18">
        <v>0</v>
      </c>
      <c r="Y41" s="61">
        <v>0</v>
      </c>
      <c r="Z41" s="18">
        <v>0</v>
      </c>
      <c r="AA41" s="61">
        <v>0</v>
      </c>
      <c r="AB41" s="18">
        <v>0</v>
      </c>
      <c r="AC41" s="10" t="s">
        <v>57</v>
      </c>
      <c r="AD41" s="10" t="s">
        <v>58</v>
      </c>
      <c r="AE41" s="8" t="s">
        <v>71</v>
      </c>
      <c r="AF41" s="8" t="s">
        <v>71</v>
      </c>
      <c r="AG41" s="62" t="s">
        <v>90</v>
      </c>
      <c r="AH41" s="57"/>
      <c r="AI41" s="21" t="s">
        <v>71</v>
      </c>
      <c r="AJ41" s="21" t="s">
        <v>71</v>
      </c>
      <c r="AK41" s="63" t="s">
        <v>71</v>
      </c>
      <c r="AL41" s="60">
        <v>0</v>
      </c>
      <c r="AM41" s="30" t="s">
        <v>71</v>
      </c>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row>
    <row r="42" spans="1:178" ht="11.25" customHeight="1">
      <c r="A42" s="8" t="s">
        <v>139</v>
      </c>
      <c r="B42" s="53" t="s">
        <v>84</v>
      </c>
      <c r="C42" s="9" t="s">
        <v>39</v>
      </c>
      <c r="D42" s="10" t="s">
        <v>53</v>
      </c>
      <c r="E42" s="10" t="s">
        <v>54</v>
      </c>
      <c r="F42" s="10"/>
      <c r="G42" s="14" t="s">
        <v>116</v>
      </c>
      <c r="H42" s="14"/>
      <c r="I42" s="61">
        <v>139.75</v>
      </c>
      <c r="J42" s="18">
        <v>0</v>
      </c>
      <c r="K42" s="17">
        <v>0</v>
      </c>
      <c r="L42" s="18">
        <v>0</v>
      </c>
      <c r="M42" s="61">
        <v>139.75</v>
      </c>
      <c r="N42" s="18">
        <v>0</v>
      </c>
      <c r="O42" s="17">
        <v>0</v>
      </c>
      <c r="P42" s="18">
        <v>0</v>
      </c>
      <c r="Q42" s="17">
        <v>0</v>
      </c>
      <c r="R42" s="18">
        <v>0</v>
      </c>
      <c r="S42" s="17">
        <v>0</v>
      </c>
      <c r="T42" s="18">
        <v>0</v>
      </c>
      <c r="U42" s="17">
        <v>0</v>
      </c>
      <c r="V42" s="18">
        <v>0</v>
      </c>
      <c r="W42" s="17">
        <v>0</v>
      </c>
      <c r="X42" s="18">
        <v>0</v>
      </c>
      <c r="Y42" s="17">
        <v>0</v>
      </c>
      <c r="Z42" s="18">
        <v>0</v>
      </c>
      <c r="AA42" s="17">
        <v>0</v>
      </c>
      <c r="AB42" s="18">
        <v>0</v>
      </c>
      <c r="AC42" s="10" t="s">
        <v>57</v>
      </c>
      <c r="AD42" s="10" t="s">
        <v>58</v>
      </c>
      <c r="AE42" s="8" t="s">
        <v>71</v>
      </c>
      <c r="AF42" s="8" t="s">
        <v>71</v>
      </c>
      <c r="AG42" s="62" t="s">
        <v>71</v>
      </c>
      <c r="AH42" s="57"/>
      <c r="AI42" s="21" t="s">
        <v>71</v>
      </c>
      <c r="AJ42" s="21" t="s">
        <v>71</v>
      </c>
      <c r="AK42" s="63" t="s">
        <v>71</v>
      </c>
      <c r="AL42" s="60">
        <v>0</v>
      </c>
      <c r="AM42" s="30" t="s">
        <v>71</v>
      </c>
      <c r="AN42" s="45"/>
      <c r="AP42" s="45"/>
      <c r="AR42" s="45"/>
      <c r="AT42" s="45"/>
      <c r="AV42" s="45"/>
      <c r="AX42" s="45"/>
      <c r="AZ42" s="45"/>
      <c r="BB42" s="45"/>
      <c r="BC42" s="45"/>
      <c r="BD42" s="45"/>
      <c r="BE42" s="45"/>
      <c r="BI42" s="45"/>
      <c r="BJ42" s="45"/>
      <c r="BL42" s="45"/>
    </row>
    <row r="43" spans="1:178" ht="11.25" customHeight="1">
      <c r="A43" s="8" t="s">
        <v>139</v>
      </c>
      <c r="B43" s="10" t="s">
        <v>47</v>
      </c>
      <c r="C43" s="9" t="s">
        <v>39</v>
      </c>
      <c r="D43" s="10" t="s">
        <v>48</v>
      </c>
      <c r="E43" s="11" t="s">
        <v>42</v>
      </c>
      <c r="F43" s="10" t="s">
        <v>41</v>
      </c>
      <c r="G43" s="14" t="s">
        <v>49</v>
      </c>
      <c r="H43" s="23" t="s">
        <v>140</v>
      </c>
      <c r="I43" s="17"/>
      <c r="J43" s="18"/>
      <c r="K43" s="17">
        <v>101.7</v>
      </c>
      <c r="L43" s="18"/>
      <c r="M43" s="17"/>
      <c r="N43" s="18"/>
      <c r="O43" s="17">
        <v>20.34</v>
      </c>
      <c r="P43" s="18"/>
      <c r="Q43" s="17"/>
      <c r="R43" s="18"/>
      <c r="S43" s="17"/>
      <c r="T43" s="18"/>
      <c r="U43" s="17">
        <v>19.21</v>
      </c>
      <c r="V43" s="18"/>
      <c r="W43" s="17"/>
      <c r="X43" s="18"/>
      <c r="Y43" s="17"/>
      <c r="Z43" s="18"/>
      <c r="AA43" s="17"/>
      <c r="AB43" s="18"/>
      <c r="AC43" s="10" t="s">
        <v>45</v>
      </c>
      <c r="AD43" s="10" t="s">
        <v>46</v>
      </c>
      <c r="AE43" s="24"/>
      <c r="AF43" s="24" t="s">
        <v>51</v>
      </c>
      <c r="AG43" s="25"/>
      <c r="AH43" s="26" t="e">
        <v>#VALUE!</v>
      </c>
      <c r="AI43" s="27"/>
      <c r="AJ43" s="27"/>
      <c r="AK43" s="26"/>
      <c r="AL43" s="26"/>
      <c r="AM43" s="24" t="s">
        <v>120</v>
      </c>
      <c r="AN43" s="45"/>
      <c r="AP43" s="45"/>
      <c r="AR43" s="45"/>
      <c r="AT43" s="45"/>
      <c r="AV43" s="45"/>
      <c r="AX43" s="45"/>
      <c r="AZ43" s="45"/>
      <c r="BB43" s="45"/>
      <c r="BC43" s="45"/>
      <c r="BD43" s="45"/>
      <c r="BE43" s="45"/>
      <c r="BI43" s="45"/>
      <c r="BJ43" s="45"/>
      <c r="BL43" s="45"/>
    </row>
    <row r="44" spans="1:178" ht="11.25" customHeight="1">
      <c r="A44" s="8" t="s">
        <v>141</v>
      </c>
      <c r="B44" s="10" t="s">
        <v>47</v>
      </c>
      <c r="C44" s="82" t="s">
        <v>37</v>
      </c>
      <c r="D44" s="10" t="s">
        <v>48</v>
      </c>
      <c r="E44" s="11" t="s">
        <v>42</v>
      </c>
      <c r="F44" s="10" t="s">
        <v>41</v>
      </c>
      <c r="G44" s="14" t="s">
        <v>49</v>
      </c>
      <c r="H44" s="30" t="s">
        <v>142</v>
      </c>
      <c r="I44" s="17">
        <v>65</v>
      </c>
      <c r="J44" s="18">
        <v>0.3</v>
      </c>
      <c r="K44" s="17">
        <v>65</v>
      </c>
      <c r="L44" s="18">
        <v>0.33</v>
      </c>
      <c r="M44" s="17"/>
      <c r="N44" s="18"/>
      <c r="O44" s="17">
        <v>65</v>
      </c>
      <c r="P44" s="18">
        <v>0.33</v>
      </c>
      <c r="Q44" s="17"/>
      <c r="R44" s="18"/>
      <c r="S44" s="17">
        <v>60</v>
      </c>
      <c r="T44" s="18">
        <v>0.33</v>
      </c>
      <c r="U44" s="17"/>
      <c r="V44" s="18"/>
      <c r="W44" s="17">
        <v>36</v>
      </c>
      <c r="X44" s="18">
        <v>0.33</v>
      </c>
      <c r="Y44" s="17"/>
      <c r="Z44" s="18"/>
      <c r="AA44" s="17"/>
      <c r="AB44" s="18"/>
      <c r="AC44" s="10" t="s">
        <v>57</v>
      </c>
      <c r="AD44" s="10" t="s">
        <v>46</v>
      </c>
      <c r="AE44" s="24"/>
      <c r="AF44" s="24" t="s">
        <v>51</v>
      </c>
      <c r="AG44" s="25">
        <v>1.66</v>
      </c>
      <c r="AH44" s="26">
        <v>5184</v>
      </c>
      <c r="AI44" s="27"/>
      <c r="AJ44" s="27"/>
      <c r="AK44" s="26"/>
      <c r="AL44" s="26"/>
      <c r="AM44" s="24"/>
      <c r="AN44" s="45"/>
      <c r="AP44" s="45"/>
      <c r="AR44" s="45"/>
      <c r="AT44" s="45"/>
      <c r="AV44" s="45"/>
      <c r="AX44" s="45"/>
      <c r="AZ44" s="45"/>
      <c r="BB44" s="45"/>
      <c r="BC44" s="45"/>
      <c r="BD44" s="45"/>
      <c r="BE44" s="45"/>
      <c r="BI44" s="45"/>
      <c r="BJ44" s="45"/>
      <c r="BL44" s="45"/>
    </row>
    <row r="45" spans="1:178" s="86" customFormat="1">
      <c r="A45" s="8" t="s">
        <v>141</v>
      </c>
      <c r="B45" s="10" t="s">
        <v>47</v>
      </c>
      <c r="C45" s="82" t="s">
        <v>37</v>
      </c>
      <c r="D45" s="10" t="s">
        <v>53</v>
      </c>
      <c r="E45" s="10" t="s">
        <v>54</v>
      </c>
      <c r="F45" s="10"/>
      <c r="G45" s="14" t="s">
        <v>55</v>
      </c>
      <c r="H45" s="30" t="s">
        <v>143</v>
      </c>
      <c r="I45" s="17">
        <v>117</v>
      </c>
      <c r="J45" s="18"/>
      <c r="K45" s="17"/>
      <c r="L45" s="18"/>
      <c r="M45" s="17">
        <v>117</v>
      </c>
      <c r="N45" s="18"/>
      <c r="O45" s="17"/>
      <c r="P45" s="18"/>
      <c r="Q45" s="17"/>
      <c r="R45" s="18"/>
      <c r="S45" s="17"/>
      <c r="T45" s="18"/>
      <c r="U45" s="17"/>
      <c r="V45" s="18"/>
      <c r="W45" s="17"/>
      <c r="X45" s="18"/>
      <c r="Y45" s="17"/>
      <c r="Z45" s="31"/>
      <c r="AA45" s="17"/>
      <c r="AB45" s="18"/>
      <c r="AC45" s="10" t="s">
        <v>57</v>
      </c>
      <c r="AD45" s="10" t="s">
        <v>58</v>
      </c>
      <c r="AE45" s="24"/>
      <c r="AF45" s="24"/>
      <c r="AG45" s="24"/>
      <c r="AH45" s="26" t="e">
        <v>#VALUE!</v>
      </c>
      <c r="AI45" s="27"/>
      <c r="AJ45" s="27"/>
      <c r="AK45" s="26"/>
      <c r="AL45" s="26"/>
      <c r="AM45" s="24"/>
    </row>
    <row r="46" spans="1:178" s="86" customFormat="1">
      <c r="A46" s="13" t="s">
        <v>144</v>
      </c>
      <c r="B46" s="53" t="s">
        <v>84</v>
      </c>
      <c r="C46" s="82" t="s">
        <v>37</v>
      </c>
      <c r="D46" s="10" t="s">
        <v>40</v>
      </c>
      <c r="E46" s="9" t="s">
        <v>42</v>
      </c>
      <c r="F46" s="10" t="s">
        <v>41</v>
      </c>
      <c r="G46" s="14" t="s">
        <v>85</v>
      </c>
      <c r="H46" s="14"/>
      <c r="I46" s="39">
        <v>0</v>
      </c>
      <c r="J46" s="18">
        <v>0</v>
      </c>
      <c r="K46" s="39">
        <v>0</v>
      </c>
      <c r="L46" s="18">
        <v>0</v>
      </c>
      <c r="M46" s="39">
        <v>0</v>
      </c>
      <c r="N46" s="18">
        <v>0</v>
      </c>
      <c r="O46" s="39">
        <v>0</v>
      </c>
      <c r="P46" s="18">
        <v>0</v>
      </c>
      <c r="Q46" s="39">
        <v>7.085</v>
      </c>
      <c r="R46" s="18">
        <v>2.3910714285714289E-2</v>
      </c>
      <c r="S46" s="39">
        <v>0</v>
      </c>
      <c r="T46" s="18">
        <v>0</v>
      </c>
      <c r="U46" s="39">
        <v>0</v>
      </c>
      <c r="V46" s="18">
        <v>0</v>
      </c>
      <c r="W46" s="39">
        <v>0</v>
      </c>
      <c r="X46" s="18">
        <v>0</v>
      </c>
      <c r="Y46" s="39">
        <v>0</v>
      </c>
      <c r="Z46" s="18">
        <v>0</v>
      </c>
      <c r="AA46" s="39">
        <v>0</v>
      </c>
      <c r="AB46" s="18">
        <v>0</v>
      </c>
      <c r="AC46" s="10" t="s">
        <v>45</v>
      </c>
      <c r="AD46" s="10" t="s">
        <v>46</v>
      </c>
      <c r="AE46" s="8" t="s">
        <v>145</v>
      </c>
      <c r="AF46" s="8" t="s">
        <v>86</v>
      </c>
      <c r="AG46" s="56">
        <v>2.94</v>
      </c>
      <c r="AH46" s="57"/>
      <c r="AI46" s="21" t="s">
        <v>146</v>
      </c>
      <c r="AJ46" s="21" t="s">
        <v>146</v>
      </c>
      <c r="AK46" s="59">
        <v>0.35034013605442177</v>
      </c>
      <c r="AL46" s="60">
        <v>2.3910714285714289E-2</v>
      </c>
      <c r="AM46" s="30" t="s">
        <v>147</v>
      </c>
    </row>
    <row r="47" spans="1:178" s="86" customFormat="1">
      <c r="A47" s="13" t="s">
        <v>144</v>
      </c>
      <c r="B47" s="10" t="s">
        <v>84</v>
      </c>
      <c r="C47" s="82" t="s">
        <v>37</v>
      </c>
      <c r="D47" s="9" t="s">
        <v>88</v>
      </c>
      <c r="E47" s="9" t="s">
        <v>42</v>
      </c>
      <c r="F47" s="11" t="s">
        <v>42</v>
      </c>
      <c r="G47" s="45" t="s">
        <v>89</v>
      </c>
      <c r="H47" s="45"/>
      <c r="I47" s="61">
        <v>0</v>
      </c>
      <c r="J47" s="18">
        <v>0</v>
      </c>
      <c r="K47" s="61">
        <v>0</v>
      </c>
      <c r="L47" s="18">
        <v>0</v>
      </c>
      <c r="M47" s="61">
        <v>0</v>
      </c>
      <c r="N47" s="18">
        <v>0</v>
      </c>
      <c r="O47" s="61">
        <v>0</v>
      </c>
      <c r="P47" s="18">
        <v>0</v>
      </c>
      <c r="Q47" s="61">
        <v>0</v>
      </c>
      <c r="R47" s="18">
        <v>0</v>
      </c>
      <c r="S47" s="61">
        <v>0</v>
      </c>
      <c r="T47" s="18">
        <v>0</v>
      </c>
      <c r="U47" s="61">
        <v>60</v>
      </c>
      <c r="V47" s="18">
        <v>0</v>
      </c>
      <c r="W47" s="61">
        <v>0</v>
      </c>
      <c r="X47" s="18">
        <v>0</v>
      </c>
      <c r="Y47" s="61">
        <v>0</v>
      </c>
      <c r="Z47" s="18">
        <v>0</v>
      </c>
      <c r="AA47" s="61">
        <v>0</v>
      </c>
      <c r="AB47" s="18">
        <v>0</v>
      </c>
      <c r="AC47" s="10" t="s">
        <v>57</v>
      </c>
      <c r="AD47" s="10" t="s">
        <v>58</v>
      </c>
      <c r="AE47" s="8" t="s">
        <v>71</v>
      </c>
      <c r="AF47" s="8" t="s">
        <v>71</v>
      </c>
      <c r="AG47" s="62" t="s">
        <v>90</v>
      </c>
      <c r="AH47" s="57"/>
      <c r="AI47" s="21" t="s">
        <v>71</v>
      </c>
      <c r="AJ47" s="21" t="s">
        <v>71</v>
      </c>
      <c r="AK47" s="63" t="s">
        <v>71</v>
      </c>
      <c r="AL47" s="60">
        <v>0</v>
      </c>
      <c r="AM47" s="30" t="s">
        <v>71</v>
      </c>
    </row>
    <row r="48" spans="1:178" s="34" customFormat="1">
      <c r="A48" s="13" t="s">
        <v>144</v>
      </c>
      <c r="B48" s="10" t="s">
        <v>47</v>
      </c>
      <c r="C48" s="82" t="s">
        <v>37</v>
      </c>
      <c r="D48" s="10" t="s">
        <v>48</v>
      </c>
      <c r="E48" s="11" t="s">
        <v>42</v>
      </c>
      <c r="F48" s="10" t="s">
        <v>41</v>
      </c>
      <c r="G48" s="14" t="s">
        <v>49</v>
      </c>
      <c r="H48" s="30" t="s">
        <v>148</v>
      </c>
      <c r="I48" s="17"/>
      <c r="J48" s="18"/>
      <c r="K48" s="17"/>
      <c r="L48" s="18"/>
      <c r="M48" s="17"/>
      <c r="N48" s="18"/>
      <c r="O48" s="17"/>
      <c r="P48" s="17">
        <v>108.48</v>
      </c>
      <c r="Q48" s="17">
        <v>0.35314285714285715</v>
      </c>
      <c r="R48" s="87"/>
      <c r="S48" s="17"/>
      <c r="T48" s="18"/>
      <c r="U48" s="17"/>
      <c r="V48" s="18"/>
      <c r="W48" s="17"/>
      <c r="X48" s="18"/>
      <c r="Y48" s="17">
        <v>42.375</v>
      </c>
      <c r="Z48" s="18">
        <v>0.13794642857142858</v>
      </c>
      <c r="AA48" s="17"/>
      <c r="AB48" s="18"/>
      <c r="AC48" s="10" t="s">
        <v>45</v>
      </c>
      <c r="AD48" s="10" t="s">
        <v>46</v>
      </c>
      <c r="AE48" s="24"/>
      <c r="AF48" s="24"/>
      <c r="AG48" s="25"/>
      <c r="AH48" s="26" t="e">
        <v>#REF!</v>
      </c>
      <c r="AI48" s="27"/>
      <c r="AJ48" s="27"/>
      <c r="AK48" s="26"/>
      <c r="AL48" s="26"/>
      <c r="AM48" s="24" t="s">
        <v>120</v>
      </c>
    </row>
    <row r="49" spans="1:39" s="34" customFormat="1">
      <c r="A49" s="13" t="s">
        <v>144</v>
      </c>
      <c r="B49" s="10" t="s">
        <v>47</v>
      </c>
      <c r="C49" s="82" t="s">
        <v>37</v>
      </c>
      <c r="D49" s="10" t="s">
        <v>53</v>
      </c>
      <c r="E49" s="10" t="s">
        <v>54</v>
      </c>
      <c r="F49" s="10"/>
      <c r="G49" s="14" t="s">
        <v>55</v>
      </c>
      <c r="H49" s="30" t="s">
        <v>149</v>
      </c>
      <c r="I49" s="17">
        <v>76.7</v>
      </c>
      <c r="J49" s="18"/>
      <c r="K49" s="17"/>
      <c r="L49" s="18"/>
      <c r="M49" s="17">
        <v>76.7</v>
      </c>
      <c r="N49" s="18"/>
      <c r="O49" s="17"/>
      <c r="P49" s="18"/>
      <c r="Q49" s="17"/>
      <c r="R49" s="18"/>
      <c r="S49" s="17"/>
      <c r="T49" s="18"/>
      <c r="U49" s="17"/>
      <c r="V49" s="18"/>
      <c r="W49" s="17"/>
      <c r="X49" s="18"/>
      <c r="Y49" s="17"/>
      <c r="Z49" s="18"/>
      <c r="AA49" s="17"/>
      <c r="AB49" s="18"/>
      <c r="AC49" s="10" t="s">
        <v>57</v>
      </c>
      <c r="AD49" s="10" t="s">
        <v>58</v>
      </c>
      <c r="AE49" s="24"/>
      <c r="AF49" s="24"/>
      <c r="AG49" s="24"/>
      <c r="AH49" s="26" t="e">
        <v>#VALUE!</v>
      </c>
      <c r="AI49" s="27"/>
      <c r="AJ49" s="27"/>
      <c r="AK49" s="26"/>
      <c r="AL49" s="26"/>
      <c r="AM49" s="24"/>
    </row>
    <row r="50" spans="1:39" s="34" customFormat="1">
      <c r="A50" s="8" t="s">
        <v>150</v>
      </c>
      <c r="B50" s="10" t="s">
        <v>47</v>
      </c>
      <c r="C50" s="82" t="s">
        <v>37</v>
      </c>
      <c r="D50" s="10" t="s">
        <v>48</v>
      </c>
      <c r="E50" s="11" t="s">
        <v>42</v>
      </c>
      <c r="F50" s="10" t="s">
        <v>41</v>
      </c>
      <c r="G50" s="14" t="s">
        <v>49</v>
      </c>
      <c r="H50" s="23" t="s">
        <v>151</v>
      </c>
      <c r="I50" s="91"/>
      <c r="J50" s="31"/>
      <c r="K50" s="17">
        <v>96.05</v>
      </c>
      <c r="L50" s="18">
        <v>0.83</v>
      </c>
      <c r="M50" s="17"/>
      <c r="N50" s="18"/>
      <c r="O50" s="17"/>
      <c r="P50" s="18"/>
      <c r="Q50" s="17">
        <v>84.75</v>
      </c>
      <c r="R50" s="18">
        <v>0.83</v>
      </c>
      <c r="S50" s="17"/>
      <c r="T50" s="18"/>
      <c r="U50" s="17">
        <v>73.45</v>
      </c>
      <c r="V50" s="18">
        <v>0.83</v>
      </c>
      <c r="W50" s="17"/>
      <c r="X50" s="18"/>
      <c r="Y50" s="17">
        <v>67.8</v>
      </c>
      <c r="Z50" s="18">
        <v>0.83</v>
      </c>
      <c r="AA50" s="17"/>
      <c r="AB50" s="18"/>
      <c r="AC50" s="10" t="s">
        <v>45</v>
      </c>
      <c r="AD50" s="10" t="s">
        <v>46</v>
      </c>
      <c r="AE50" s="24"/>
      <c r="AF50" s="85" t="s">
        <v>133</v>
      </c>
      <c r="AG50" s="25" t="s">
        <v>152</v>
      </c>
      <c r="AH50" s="26">
        <v>10624</v>
      </c>
      <c r="AI50" s="27"/>
      <c r="AJ50" s="27"/>
      <c r="AK50" s="26"/>
      <c r="AL50" s="26"/>
      <c r="AM50" s="24" t="s">
        <v>124</v>
      </c>
    </row>
    <row r="51" spans="1:39" s="34" customFormat="1">
      <c r="A51" s="8" t="s">
        <v>150</v>
      </c>
      <c r="B51" s="10" t="s">
        <v>47</v>
      </c>
      <c r="C51" s="82" t="s">
        <v>37</v>
      </c>
      <c r="D51" s="10" t="s">
        <v>53</v>
      </c>
      <c r="E51" s="10" t="s">
        <v>54</v>
      </c>
      <c r="F51" s="10"/>
      <c r="G51" s="14" t="s">
        <v>55</v>
      </c>
      <c r="H51" s="23" t="s">
        <v>153</v>
      </c>
      <c r="I51" s="17">
        <v>60</v>
      </c>
      <c r="J51" s="18"/>
      <c r="K51" s="17"/>
      <c r="L51" s="18"/>
      <c r="M51" s="17">
        <v>60</v>
      </c>
      <c r="N51" s="18"/>
      <c r="O51" s="17"/>
      <c r="P51" s="18"/>
      <c r="Q51" s="17"/>
      <c r="R51" s="18"/>
      <c r="S51" s="17"/>
      <c r="T51" s="18"/>
      <c r="U51" s="17"/>
      <c r="V51" s="18"/>
      <c r="W51" s="17"/>
      <c r="X51" s="18"/>
      <c r="Y51" s="17"/>
      <c r="Z51" s="18"/>
      <c r="AA51" s="17"/>
      <c r="AB51" s="18"/>
      <c r="AC51" s="10" t="s">
        <v>57</v>
      </c>
      <c r="AD51" s="10" t="s">
        <v>58</v>
      </c>
      <c r="AE51" s="24"/>
      <c r="AF51" s="24"/>
      <c r="AG51" s="24"/>
      <c r="AH51" s="26" t="e">
        <v>#VALUE!</v>
      </c>
      <c r="AI51" s="27"/>
      <c r="AJ51" s="27"/>
      <c r="AK51" s="26"/>
      <c r="AL51" s="26"/>
      <c r="AM51" s="24"/>
    </row>
    <row r="52" spans="1:39" s="34" customFormat="1">
      <c r="A52" s="8" t="s">
        <v>150</v>
      </c>
      <c r="B52" s="33" t="s">
        <v>62</v>
      </c>
      <c r="C52" s="82" t="s">
        <v>37</v>
      </c>
      <c r="D52" s="10" t="s">
        <v>48</v>
      </c>
      <c r="E52" s="11" t="s">
        <v>42</v>
      </c>
      <c r="F52" s="10" t="s">
        <v>41</v>
      </c>
      <c r="G52" s="36" t="s">
        <v>63</v>
      </c>
      <c r="H52" s="37" t="s">
        <v>64</v>
      </c>
      <c r="I52" s="39"/>
      <c r="J52" s="38"/>
      <c r="K52" s="39">
        <v>43</v>
      </c>
      <c r="L52" s="38">
        <v>0.52</v>
      </c>
      <c r="M52" s="39"/>
      <c r="N52" s="38"/>
      <c r="O52" s="88"/>
      <c r="P52" s="38"/>
      <c r="Q52" s="39">
        <v>53.75</v>
      </c>
      <c r="R52" s="80">
        <v>0.7</v>
      </c>
      <c r="S52" s="39"/>
      <c r="T52" s="38"/>
      <c r="U52" s="39">
        <v>37.625</v>
      </c>
      <c r="V52" s="80">
        <v>0.5</v>
      </c>
      <c r="W52" s="39"/>
      <c r="X52" s="38"/>
      <c r="Y52" s="39">
        <v>37.625</v>
      </c>
      <c r="Z52" s="80">
        <v>0.5</v>
      </c>
      <c r="AA52" s="39"/>
      <c r="AB52" s="40"/>
      <c r="AC52" s="41" t="s">
        <v>45</v>
      </c>
      <c r="AD52" s="33" t="s">
        <v>46</v>
      </c>
      <c r="AE52" s="36"/>
      <c r="AF52" s="33"/>
      <c r="AG52" s="33"/>
      <c r="AH52" s="42">
        <v>7303.7999999999993</v>
      </c>
      <c r="AI52" s="36"/>
      <c r="AJ52" s="36"/>
      <c r="AK52" s="44"/>
      <c r="AL52" s="39"/>
    </row>
    <row r="53" spans="1:39" s="34" customFormat="1">
      <c r="A53" s="30" t="s">
        <v>154</v>
      </c>
      <c r="B53" s="53" t="s">
        <v>84</v>
      </c>
      <c r="C53" s="82" t="s">
        <v>37</v>
      </c>
      <c r="D53" s="10" t="s">
        <v>40</v>
      </c>
      <c r="E53" s="9" t="s">
        <v>42</v>
      </c>
      <c r="F53" s="10" t="s">
        <v>41</v>
      </c>
      <c r="G53" s="14" t="s">
        <v>85</v>
      </c>
      <c r="H53" s="14"/>
      <c r="I53" s="55">
        <v>0</v>
      </c>
      <c r="J53" s="18">
        <v>0</v>
      </c>
      <c r="K53" s="55">
        <v>45.78</v>
      </c>
      <c r="L53" s="18">
        <v>2.707659574468085E-2</v>
      </c>
      <c r="M53" s="55">
        <v>0</v>
      </c>
      <c r="N53" s="18">
        <v>0</v>
      </c>
      <c r="O53" s="55">
        <v>0</v>
      </c>
      <c r="P53" s="18">
        <v>0</v>
      </c>
      <c r="Q53" s="55">
        <v>62.13</v>
      </c>
      <c r="R53" s="18">
        <v>3.6746808510638294E-2</v>
      </c>
      <c r="S53" s="55">
        <v>0</v>
      </c>
      <c r="T53" s="18">
        <v>0</v>
      </c>
      <c r="U53" s="55">
        <v>0</v>
      </c>
      <c r="V53" s="18">
        <v>0</v>
      </c>
      <c r="W53" s="55">
        <v>0</v>
      </c>
      <c r="X53" s="18">
        <v>0</v>
      </c>
      <c r="Y53" s="55">
        <v>0</v>
      </c>
      <c r="Z53" s="18">
        <v>0</v>
      </c>
      <c r="AA53" s="55">
        <v>20.71</v>
      </c>
      <c r="AB53" s="18">
        <v>1.2248936170212766E-2</v>
      </c>
      <c r="AC53" s="10" t="s">
        <v>45</v>
      </c>
      <c r="AD53" s="10" t="s">
        <v>46</v>
      </c>
      <c r="AE53" s="8" t="s">
        <v>145</v>
      </c>
      <c r="AF53" s="8" t="s">
        <v>86</v>
      </c>
      <c r="AG53" s="56">
        <v>0.3212352</v>
      </c>
      <c r="AH53" s="57"/>
      <c r="AI53" s="21" t="s">
        <v>155</v>
      </c>
      <c r="AJ53" s="21" t="s">
        <v>155</v>
      </c>
      <c r="AK53" s="59">
        <v>0.97096774193548385</v>
      </c>
      <c r="AL53" s="60">
        <v>7.6072340425531904E-2</v>
      </c>
      <c r="AM53" s="30" t="s">
        <v>147</v>
      </c>
    </row>
    <row r="54" spans="1:39" s="34" customFormat="1">
      <c r="A54" s="30" t="s">
        <v>154</v>
      </c>
      <c r="B54" s="10" t="s">
        <v>47</v>
      </c>
      <c r="C54" s="82" t="s">
        <v>37</v>
      </c>
      <c r="D54" s="10" t="s">
        <v>48</v>
      </c>
      <c r="E54" s="11" t="s">
        <v>42</v>
      </c>
      <c r="F54" s="10" t="s">
        <v>41</v>
      </c>
      <c r="G54" s="14" t="s">
        <v>49</v>
      </c>
      <c r="H54" s="23" t="s">
        <v>156</v>
      </c>
      <c r="I54" s="17"/>
      <c r="J54" s="18"/>
      <c r="K54" s="17">
        <v>79.099999999999994</v>
      </c>
      <c r="L54" s="18"/>
      <c r="M54" s="17"/>
      <c r="N54" s="18"/>
      <c r="O54" s="17"/>
      <c r="P54" s="18"/>
      <c r="Q54" s="17">
        <v>94.92</v>
      </c>
      <c r="R54" s="18"/>
      <c r="S54" s="17"/>
      <c r="T54" s="18"/>
      <c r="U54" s="17"/>
      <c r="V54" s="18"/>
      <c r="W54" s="17"/>
      <c r="X54" s="18"/>
      <c r="Y54" s="17"/>
      <c r="Z54" s="18"/>
      <c r="AA54" s="17">
        <v>31.64</v>
      </c>
      <c r="AB54" s="18">
        <v>2.1893547999519404E-2</v>
      </c>
      <c r="AC54" s="10" t="s">
        <v>45</v>
      </c>
      <c r="AD54" s="10" t="s">
        <v>46</v>
      </c>
      <c r="AE54" s="89" t="s">
        <v>157</v>
      </c>
      <c r="AF54" s="24" t="s">
        <v>51</v>
      </c>
      <c r="AG54" s="25">
        <v>0.308</v>
      </c>
      <c r="AH54" s="26" t="e">
        <v>#VALUE!</v>
      </c>
      <c r="AI54" s="27"/>
      <c r="AJ54" s="27"/>
      <c r="AK54" s="26"/>
      <c r="AL54" s="26"/>
      <c r="AM54" s="24" t="s">
        <v>120</v>
      </c>
    </row>
    <row r="55" spans="1:39" s="34" customFormat="1">
      <c r="A55" s="30" t="s">
        <v>154</v>
      </c>
      <c r="B55" s="10" t="s">
        <v>47</v>
      </c>
      <c r="C55" s="82" t="s">
        <v>37</v>
      </c>
      <c r="D55" s="10" t="s">
        <v>53</v>
      </c>
      <c r="E55" s="10" t="s">
        <v>54</v>
      </c>
      <c r="F55" s="10"/>
      <c r="G55" s="14" t="s">
        <v>55</v>
      </c>
      <c r="H55" s="23" t="s">
        <v>158</v>
      </c>
      <c r="I55" s="17"/>
      <c r="J55" s="18"/>
      <c r="K55" s="17">
        <v>60</v>
      </c>
      <c r="L55" s="18"/>
      <c r="M55" s="17"/>
      <c r="N55" s="18"/>
      <c r="O55" s="17"/>
      <c r="P55" s="18"/>
      <c r="Q55" s="17"/>
      <c r="R55" s="18"/>
      <c r="S55" s="17"/>
      <c r="T55" s="18"/>
      <c r="U55" s="17"/>
      <c r="V55" s="18"/>
      <c r="W55" s="17"/>
      <c r="X55" s="18"/>
      <c r="Y55" s="17"/>
      <c r="Z55" s="18"/>
      <c r="AA55" s="17"/>
      <c r="AB55" s="18"/>
      <c r="AC55" s="10" t="s">
        <v>57</v>
      </c>
      <c r="AD55" s="10" t="s">
        <v>58</v>
      </c>
      <c r="AE55" s="89"/>
      <c r="AF55" s="24"/>
      <c r="AG55" s="24"/>
      <c r="AH55" s="26" t="e">
        <v>#VALUE!</v>
      </c>
      <c r="AI55" s="27"/>
      <c r="AJ55" s="27"/>
      <c r="AK55" s="26"/>
      <c r="AL55" s="26"/>
      <c r="AM55" s="24"/>
    </row>
    <row r="56" spans="1:39" s="34" customFormat="1">
      <c r="A56" s="30" t="s">
        <v>159</v>
      </c>
      <c r="B56" s="9" t="s">
        <v>38</v>
      </c>
      <c r="C56" s="82" t="s">
        <v>37</v>
      </c>
      <c r="D56" s="10" t="s">
        <v>40</v>
      </c>
      <c r="E56" s="11" t="s">
        <v>42</v>
      </c>
      <c r="F56" s="10" t="s">
        <v>41</v>
      </c>
      <c r="G56" s="12" t="s">
        <v>43</v>
      </c>
      <c r="H56" s="13" t="s">
        <v>44</v>
      </c>
      <c r="I56" s="16">
        <v>0</v>
      </c>
      <c r="J56" s="15"/>
      <c r="K56" s="16">
        <v>107</v>
      </c>
      <c r="L56" s="15">
        <v>0.5</v>
      </c>
      <c r="M56" s="16">
        <v>0</v>
      </c>
      <c r="N56" s="15"/>
      <c r="O56" s="16">
        <v>73</v>
      </c>
      <c r="P56" s="15">
        <v>0.3</v>
      </c>
      <c r="Q56" s="16"/>
      <c r="R56" s="15"/>
      <c r="S56" s="16"/>
      <c r="T56" s="15"/>
      <c r="U56" s="16"/>
      <c r="V56" s="15"/>
      <c r="W56" s="16">
        <v>34</v>
      </c>
      <c r="X56" s="15">
        <v>0.2</v>
      </c>
      <c r="Y56" s="16">
        <v>36</v>
      </c>
      <c r="Z56" s="15">
        <v>0.2</v>
      </c>
      <c r="AA56" s="16"/>
      <c r="AB56" s="15"/>
      <c r="AC56" s="9" t="s">
        <v>45</v>
      </c>
      <c r="AD56" s="9" t="s">
        <v>46</v>
      </c>
      <c r="AE56" s="13"/>
      <c r="AF56" s="13"/>
      <c r="AG56" s="13"/>
      <c r="AH56" s="13"/>
      <c r="AI56" s="21"/>
      <c r="AJ56" s="21"/>
      <c r="AK56" s="13"/>
      <c r="AL56" s="13"/>
      <c r="AM56" s="13"/>
    </row>
    <row r="57" spans="1:39" s="34" customFormat="1">
      <c r="A57" s="30" t="s">
        <v>159</v>
      </c>
      <c r="B57" s="53" t="s">
        <v>84</v>
      </c>
      <c r="C57" s="82" t="s">
        <v>37</v>
      </c>
      <c r="D57" s="10" t="s">
        <v>40</v>
      </c>
      <c r="E57" s="9" t="s">
        <v>42</v>
      </c>
      <c r="F57" s="33" t="s">
        <v>73</v>
      </c>
      <c r="G57" s="14" t="s">
        <v>160</v>
      </c>
      <c r="H57" s="14"/>
      <c r="I57" s="39">
        <v>0</v>
      </c>
      <c r="J57" s="18">
        <v>0</v>
      </c>
      <c r="K57" s="39">
        <v>0</v>
      </c>
      <c r="L57" s="18">
        <v>0</v>
      </c>
      <c r="M57" s="39">
        <v>0</v>
      </c>
      <c r="N57" s="18">
        <v>0</v>
      </c>
      <c r="O57" s="39">
        <v>61</v>
      </c>
      <c r="P57" s="18">
        <v>5.6194125159642363</v>
      </c>
      <c r="Q57" s="39">
        <v>0</v>
      </c>
      <c r="R57" s="18">
        <v>0</v>
      </c>
      <c r="S57" s="39">
        <v>0</v>
      </c>
      <c r="T57" s="18">
        <v>0</v>
      </c>
      <c r="U57" s="39">
        <v>0</v>
      </c>
      <c r="V57" s="18">
        <v>0</v>
      </c>
      <c r="W57" s="39">
        <v>0</v>
      </c>
      <c r="X57" s="18">
        <v>0</v>
      </c>
      <c r="Y57" s="39">
        <v>0</v>
      </c>
      <c r="Z57" s="18">
        <v>0</v>
      </c>
      <c r="AA57" s="39">
        <v>0</v>
      </c>
      <c r="AB57" s="18">
        <v>0</v>
      </c>
      <c r="AC57" s="10" t="s">
        <v>57</v>
      </c>
      <c r="AD57" s="10" t="s">
        <v>46</v>
      </c>
      <c r="AE57" s="8" t="s">
        <v>71</v>
      </c>
      <c r="AF57" s="8" t="s">
        <v>86</v>
      </c>
      <c r="AG57" s="62" t="s">
        <v>90</v>
      </c>
      <c r="AH57" s="57"/>
      <c r="AI57" s="21" t="s">
        <v>161</v>
      </c>
      <c r="AJ57" s="21" t="s">
        <v>161</v>
      </c>
      <c r="AK57" s="63" t="s">
        <v>162</v>
      </c>
      <c r="AL57" s="60" t="s">
        <v>71</v>
      </c>
      <c r="AM57" s="30" t="s">
        <v>163</v>
      </c>
    </row>
    <row r="58" spans="1:39" s="34" customFormat="1">
      <c r="A58" s="30" t="s">
        <v>159</v>
      </c>
      <c r="B58" s="10" t="s">
        <v>47</v>
      </c>
      <c r="C58" s="82" t="s">
        <v>37</v>
      </c>
      <c r="D58" s="10" t="s">
        <v>53</v>
      </c>
      <c r="E58" s="10" t="s">
        <v>54</v>
      </c>
      <c r="F58" s="10"/>
      <c r="G58" s="14" t="s">
        <v>55</v>
      </c>
      <c r="H58" s="30" t="s">
        <v>164</v>
      </c>
      <c r="I58" s="17">
        <v>78.867999999999995</v>
      </c>
      <c r="J58" s="18"/>
      <c r="K58" s="17"/>
      <c r="L58" s="18"/>
      <c r="M58" s="17">
        <v>78.867999999999995</v>
      </c>
      <c r="N58" s="18"/>
      <c r="O58" s="17"/>
      <c r="P58" s="18"/>
      <c r="Q58" s="17"/>
      <c r="R58" s="18"/>
      <c r="S58" s="17"/>
      <c r="T58" s="18"/>
      <c r="U58" s="17"/>
      <c r="V58" s="18"/>
      <c r="W58" s="17"/>
      <c r="X58" s="18"/>
      <c r="Y58" s="17"/>
      <c r="Z58" s="18"/>
      <c r="AA58" s="17"/>
      <c r="AB58" s="18"/>
      <c r="AC58" s="10" t="s">
        <v>57</v>
      </c>
      <c r="AD58" s="10" t="s">
        <v>58</v>
      </c>
      <c r="AE58" s="24"/>
      <c r="AF58" s="24"/>
      <c r="AG58" s="24"/>
      <c r="AH58" s="26" t="e">
        <v>#VALUE!</v>
      </c>
      <c r="AI58" s="27"/>
      <c r="AJ58" s="27"/>
      <c r="AK58" s="26"/>
      <c r="AL58" s="26"/>
      <c r="AM58" s="24"/>
    </row>
    <row r="59" spans="1:39" s="34" customFormat="1">
      <c r="A59" s="34" t="s">
        <v>165</v>
      </c>
      <c r="B59" s="33" t="s">
        <v>62</v>
      </c>
      <c r="C59" s="11" t="s">
        <v>37</v>
      </c>
      <c r="D59" s="10" t="s">
        <v>48</v>
      </c>
      <c r="E59" s="11" t="s">
        <v>42</v>
      </c>
      <c r="F59" s="33" t="s">
        <v>73</v>
      </c>
      <c r="G59" s="51" t="s">
        <v>129</v>
      </c>
      <c r="H59" s="36" t="s">
        <v>130</v>
      </c>
      <c r="I59" s="39">
        <v>378.63650000000001</v>
      </c>
      <c r="J59" s="40">
        <v>4.78</v>
      </c>
      <c r="K59" s="39"/>
      <c r="L59" s="40">
        <v>0</v>
      </c>
      <c r="M59" s="39"/>
      <c r="N59" s="40">
        <v>0</v>
      </c>
      <c r="O59" s="39">
        <v>0</v>
      </c>
      <c r="P59" s="40">
        <v>0</v>
      </c>
      <c r="Q59" s="39">
        <v>0</v>
      </c>
      <c r="R59" s="40"/>
      <c r="S59" s="39">
        <v>0</v>
      </c>
      <c r="T59" s="40"/>
      <c r="U59" s="39">
        <v>0</v>
      </c>
      <c r="V59" s="40"/>
      <c r="W59" s="39">
        <v>0</v>
      </c>
      <c r="X59" s="40"/>
      <c r="Y59" s="39">
        <v>0</v>
      </c>
      <c r="Z59" s="40"/>
      <c r="AA59" s="39">
        <v>0</v>
      </c>
      <c r="AB59" s="40"/>
      <c r="AC59" s="41" t="s">
        <v>57</v>
      </c>
      <c r="AD59" s="33" t="s">
        <v>46</v>
      </c>
      <c r="AE59" s="36"/>
      <c r="AF59" s="33" t="s">
        <v>76</v>
      </c>
      <c r="AH59" s="42"/>
      <c r="AI59" s="36" t="s">
        <v>103</v>
      </c>
      <c r="AJ59" s="36"/>
      <c r="AK59" s="44">
        <v>0.6</v>
      </c>
      <c r="AL59" s="39">
        <f ca="1">2.868/0.11</f>
        <v>26.072727272727271</v>
      </c>
    </row>
    <row r="60" spans="1:39" s="34" customFormat="1">
      <c r="A60" s="34" t="s">
        <v>165</v>
      </c>
      <c r="B60" s="33" t="s">
        <v>62</v>
      </c>
      <c r="C60" s="11" t="s">
        <v>37</v>
      </c>
      <c r="D60" s="10" t="s">
        <v>48</v>
      </c>
      <c r="E60" s="11" t="s">
        <v>42</v>
      </c>
      <c r="F60" s="33" t="s">
        <v>73</v>
      </c>
      <c r="G60" s="51" t="s">
        <v>166</v>
      </c>
      <c r="H60" s="36" t="s">
        <v>167</v>
      </c>
      <c r="I60" s="39">
        <v>141.02494999999999</v>
      </c>
      <c r="J60" s="40">
        <v>1.474</v>
      </c>
      <c r="K60" s="39"/>
      <c r="L60" s="40"/>
      <c r="M60" s="39"/>
      <c r="N60" s="40"/>
      <c r="O60" s="39"/>
      <c r="P60" s="40"/>
      <c r="Q60" s="39"/>
      <c r="R60" s="40"/>
      <c r="S60" s="39"/>
      <c r="T60" s="40"/>
      <c r="U60" s="39"/>
      <c r="V60" s="40"/>
      <c r="W60" s="39"/>
      <c r="X60" s="40"/>
      <c r="Y60" s="39"/>
      <c r="Z60" s="40"/>
      <c r="AA60" s="39"/>
      <c r="AB60" s="40"/>
      <c r="AC60" s="41" t="s">
        <v>57</v>
      </c>
      <c r="AD60" s="33" t="s">
        <v>46</v>
      </c>
      <c r="AE60" s="36"/>
      <c r="AF60" s="33" t="s">
        <v>76</v>
      </c>
      <c r="AH60" s="42"/>
      <c r="AI60" s="36" t="s">
        <v>168</v>
      </c>
      <c r="AJ60" s="36"/>
      <c r="AK60" s="44">
        <v>0.6</v>
      </c>
      <c r="AL60" s="39">
        <f ca="1">0.8844/0.11</f>
        <v>8.0399999999999991</v>
      </c>
    </row>
    <row r="61" spans="1:39" s="34" customFormat="1">
      <c r="A61" s="34" t="s">
        <v>165</v>
      </c>
      <c r="B61" s="33" t="s">
        <v>62</v>
      </c>
      <c r="C61" s="11" t="s">
        <v>37</v>
      </c>
      <c r="D61" s="10" t="s">
        <v>48</v>
      </c>
      <c r="E61" s="11" t="s">
        <v>42</v>
      </c>
      <c r="F61" s="10" t="s">
        <v>41</v>
      </c>
      <c r="G61" s="36" t="s">
        <v>74</v>
      </c>
      <c r="H61" s="36" t="s">
        <v>169</v>
      </c>
      <c r="I61" s="39">
        <v>60.2</v>
      </c>
      <c r="J61" s="40">
        <v>0.2</v>
      </c>
      <c r="K61" s="39"/>
      <c r="L61" s="40"/>
      <c r="M61" s="39">
        <v>78.474999999999994</v>
      </c>
      <c r="N61" s="40">
        <v>0.26071428571428573</v>
      </c>
      <c r="O61" s="39"/>
      <c r="P61" s="40"/>
      <c r="Q61" s="39">
        <v>83.85</v>
      </c>
      <c r="R61" s="40">
        <v>0.27857142857142858</v>
      </c>
      <c r="S61" s="39"/>
      <c r="T61" s="40"/>
      <c r="U61" s="39">
        <v>53.75</v>
      </c>
      <c r="V61" s="40">
        <v>0.17857142857142858</v>
      </c>
      <c r="W61" s="39"/>
      <c r="X61" s="40"/>
      <c r="Y61" s="39">
        <v>24.725000000000001</v>
      </c>
      <c r="Z61" s="40">
        <v>8.2142857142857142E-2</v>
      </c>
      <c r="AA61" s="39">
        <v>0</v>
      </c>
      <c r="AB61" s="40"/>
      <c r="AC61" s="41" t="s">
        <v>57</v>
      </c>
      <c r="AD61" s="90" t="s">
        <v>46</v>
      </c>
      <c r="AE61" s="36"/>
      <c r="AF61" s="33" t="s">
        <v>76</v>
      </c>
      <c r="AH61" s="42">
        <v>3290</v>
      </c>
      <c r="AI61" s="36"/>
      <c r="AJ61" s="36"/>
      <c r="AK61" s="44"/>
      <c r="AL61" s="39"/>
    </row>
    <row r="62" spans="1:39" s="34" customFormat="1">
      <c r="A62" s="34" t="s">
        <v>165</v>
      </c>
      <c r="B62" s="33" t="s">
        <v>62</v>
      </c>
      <c r="C62" s="11" t="s">
        <v>37</v>
      </c>
      <c r="D62" s="10" t="s">
        <v>48</v>
      </c>
      <c r="E62" s="11" t="s">
        <v>42</v>
      </c>
      <c r="F62" s="10" t="s">
        <v>41</v>
      </c>
      <c r="G62" s="51" t="s">
        <v>166</v>
      </c>
      <c r="H62" s="36" t="s">
        <v>167</v>
      </c>
      <c r="I62" s="39"/>
      <c r="J62" s="38"/>
      <c r="K62" s="39"/>
      <c r="L62" s="40"/>
      <c r="M62" s="39">
        <v>238.393935</v>
      </c>
      <c r="N62" s="40">
        <v>0.80190000000000006</v>
      </c>
      <c r="O62" s="39"/>
      <c r="P62" s="40"/>
      <c r="Q62" s="39"/>
      <c r="R62" s="40"/>
      <c r="S62" s="39"/>
      <c r="T62" s="40"/>
      <c r="U62" s="39"/>
      <c r="V62" s="40"/>
      <c r="W62" s="39"/>
      <c r="X62" s="40"/>
      <c r="Y62" s="39"/>
      <c r="Z62" s="40"/>
      <c r="AA62" s="39"/>
      <c r="AB62" s="40"/>
      <c r="AC62" s="41" t="s">
        <v>57</v>
      </c>
      <c r="AD62" s="33" t="s">
        <v>46</v>
      </c>
      <c r="AE62" s="36"/>
      <c r="AF62" s="33" t="s">
        <v>76</v>
      </c>
      <c r="AH62" s="42"/>
      <c r="AI62" s="36" t="s">
        <v>170</v>
      </c>
      <c r="AJ62" s="36" t="s">
        <v>171</v>
      </c>
      <c r="AK62" s="44">
        <v>1</v>
      </c>
      <c r="AL62" s="39">
        <f ca="1">0.8019/0.055</f>
        <v>14.579999999999998</v>
      </c>
    </row>
    <row r="63" spans="1:39" s="34" customFormat="1">
      <c r="A63" s="34" t="s">
        <v>165</v>
      </c>
      <c r="B63" s="33" t="s">
        <v>62</v>
      </c>
      <c r="C63" s="11" t="s">
        <v>37</v>
      </c>
      <c r="D63" s="10" t="s">
        <v>53</v>
      </c>
      <c r="E63" s="10" t="s">
        <v>54</v>
      </c>
      <c r="F63" s="33"/>
      <c r="G63" s="36" t="s">
        <v>54</v>
      </c>
      <c r="H63" s="36" t="s">
        <v>121</v>
      </c>
      <c r="I63" s="39"/>
      <c r="J63" s="40"/>
      <c r="K63" s="39">
        <v>102.482975</v>
      </c>
      <c r="L63" s="40"/>
      <c r="M63" s="39"/>
      <c r="N63" s="40"/>
      <c r="O63" s="39"/>
      <c r="P63" s="40"/>
      <c r="Q63" s="39"/>
      <c r="R63" s="40"/>
      <c r="S63" s="39"/>
      <c r="T63" s="40"/>
      <c r="U63" s="39"/>
      <c r="V63" s="40"/>
      <c r="W63" s="39"/>
      <c r="X63" s="40"/>
      <c r="Y63" s="39"/>
      <c r="Z63" s="40"/>
      <c r="AA63" s="39"/>
      <c r="AB63" s="40"/>
      <c r="AC63" s="41" t="s">
        <v>57</v>
      </c>
      <c r="AD63" s="33" t="s">
        <v>58</v>
      </c>
      <c r="AE63" s="36"/>
      <c r="AF63" s="33" t="s">
        <v>76</v>
      </c>
      <c r="AI63" s="36" t="s">
        <v>71</v>
      </c>
      <c r="AJ63" s="36"/>
      <c r="AK63" s="44"/>
      <c r="AL63" s="39" t="s">
        <v>71</v>
      </c>
    </row>
    <row r="64" spans="1:39" s="34" customFormat="1" ht="10.5" customHeight="1">
      <c r="A64" s="30" t="s">
        <v>172</v>
      </c>
      <c r="B64" s="9" t="s">
        <v>38</v>
      </c>
      <c r="C64" s="11" t="s">
        <v>37</v>
      </c>
      <c r="D64" s="10" t="s">
        <v>40</v>
      </c>
      <c r="E64" s="11" t="s">
        <v>42</v>
      </c>
      <c r="F64" s="10" t="s">
        <v>41</v>
      </c>
      <c r="G64" s="12" t="s">
        <v>43</v>
      </c>
      <c r="H64" s="13" t="s">
        <v>44</v>
      </c>
      <c r="I64" s="16">
        <v>120</v>
      </c>
      <c r="J64" s="15">
        <v>1.3</v>
      </c>
      <c r="K64" s="16"/>
      <c r="L64" s="15"/>
      <c r="M64" s="16">
        <v>120</v>
      </c>
      <c r="N64" s="15">
        <v>1.3</v>
      </c>
      <c r="O64" s="16"/>
      <c r="P64" s="15"/>
      <c r="Q64" s="16"/>
      <c r="R64" s="15"/>
      <c r="S64" s="16"/>
      <c r="T64" s="15"/>
      <c r="U64" s="16"/>
      <c r="V64" s="15"/>
      <c r="W64" s="16">
        <v>26</v>
      </c>
      <c r="X64" s="15">
        <v>0.3</v>
      </c>
      <c r="Y64" s="16"/>
      <c r="Z64" s="15"/>
      <c r="AA64" s="16"/>
      <c r="AB64" s="15"/>
      <c r="AC64" s="9" t="s">
        <v>57</v>
      </c>
      <c r="AD64" s="33" t="s">
        <v>46</v>
      </c>
      <c r="AE64" s="13"/>
      <c r="AF64" s="13"/>
      <c r="AG64" s="13"/>
      <c r="AH64" s="13"/>
      <c r="AI64" s="21"/>
      <c r="AJ64" s="21"/>
      <c r="AK64" s="13"/>
      <c r="AL64" s="13"/>
      <c r="AM64" s="13"/>
    </row>
    <row r="65" spans="1:39" s="86" customFormat="1">
      <c r="A65" s="30" t="s">
        <v>172</v>
      </c>
      <c r="B65" s="10" t="s">
        <v>47</v>
      </c>
      <c r="C65" s="11" t="s">
        <v>37</v>
      </c>
      <c r="D65" s="10" t="s">
        <v>53</v>
      </c>
      <c r="E65" s="10" t="s">
        <v>54</v>
      </c>
      <c r="F65" s="10"/>
      <c r="G65" s="14" t="s">
        <v>55</v>
      </c>
      <c r="H65" s="23" t="s">
        <v>173</v>
      </c>
      <c r="I65" s="17">
        <v>78</v>
      </c>
      <c r="J65" s="18"/>
      <c r="K65" s="17"/>
      <c r="L65" s="18"/>
      <c r="M65" s="17">
        <v>78</v>
      </c>
      <c r="N65" s="18"/>
      <c r="O65" s="17"/>
      <c r="P65" s="18"/>
      <c r="Q65" s="17"/>
      <c r="R65" s="18"/>
      <c r="S65" s="17"/>
      <c r="T65" s="18"/>
      <c r="U65" s="17"/>
      <c r="V65" s="18"/>
      <c r="W65" s="17"/>
      <c r="X65" s="18"/>
      <c r="Y65" s="17"/>
      <c r="Z65" s="18"/>
      <c r="AA65" s="17"/>
      <c r="AB65" s="18"/>
      <c r="AC65" s="10" t="s">
        <v>57</v>
      </c>
      <c r="AD65" s="10" t="s">
        <v>58</v>
      </c>
      <c r="AE65" s="24"/>
      <c r="AF65" s="24"/>
      <c r="AG65" s="24"/>
      <c r="AH65" s="26" t="e">
        <v>#VALUE!</v>
      </c>
      <c r="AI65" s="27"/>
      <c r="AJ65" s="27"/>
      <c r="AK65" s="26"/>
      <c r="AL65" s="26"/>
      <c r="AM65" s="24"/>
    </row>
    <row r="66" spans="1:39" s="34" customFormat="1">
      <c r="A66" s="8" t="s">
        <v>174</v>
      </c>
      <c r="B66" s="9" t="s">
        <v>38</v>
      </c>
      <c r="C66" s="9" t="s">
        <v>39</v>
      </c>
      <c r="D66" s="10" t="s">
        <v>40</v>
      </c>
      <c r="E66" s="11" t="s">
        <v>42</v>
      </c>
      <c r="F66" s="10" t="s">
        <v>41</v>
      </c>
      <c r="G66" s="12" t="s">
        <v>43</v>
      </c>
      <c r="H66" s="13" t="s">
        <v>44</v>
      </c>
      <c r="I66" s="170">
        <v>2735</v>
      </c>
      <c r="J66" s="15">
        <v>8.9</v>
      </c>
      <c r="K66" s="16">
        <v>0</v>
      </c>
      <c r="L66" s="15"/>
      <c r="M66" s="16">
        <v>0</v>
      </c>
      <c r="N66" s="15"/>
      <c r="O66" s="16">
        <v>454</v>
      </c>
      <c r="P66" s="15">
        <v>1.5</v>
      </c>
      <c r="Q66" s="16"/>
      <c r="R66" s="15"/>
      <c r="S66" s="16"/>
      <c r="T66" s="15"/>
      <c r="U66" s="16"/>
      <c r="V66" s="15"/>
      <c r="W66" s="16"/>
      <c r="X66" s="15"/>
      <c r="Y66" s="16"/>
      <c r="Z66" s="15"/>
      <c r="AA66" s="16"/>
      <c r="AB66" s="15"/>
      <c r="AC66" s="9" t="s">
        <v>45</v>
      </c>
      <c r="AD66" s="9" t="s">
        <v>46</v>
      </c>
      <c r="AE66" s="13"/>
      <c r="AF66" s="13"/>
      <c r="AG66" s="13"/>
      <c r="AH66" s="13"/>
      <c r="AI66" s="21"/>
      <c r="AJ66" s="21"/>
      <c r="AK66" s="13"/>
      <c r="AL66" s="13"/>
      <c r="AM66" s="13"/>
    </row>
    <row r="67" spans="1:39" s="86" customFormat="1">
      <c r="A67" s="8" t="s">
        <v>174</v>
      </c>
      <c r="B67" s="53" t="s">
        <v>84</v>
      </c>
      <c r="C67" s="9" t="s">
        <v>39</v>
      </c>
      <c r="D67" s="10" t="s">
        <v>67</v>
      </c>
      <c r="E67" s="10" t="s">
        <v>68</v>
      </c>
      <c r="F67" s="10"/>
      <c r="G67" s="14" t="s">
        <v>175</v>
      </c>
      <c r="H67" s="14"/>
      <c r="I67" s="39">
        <v>0</v>
      </c>
      <c r="J67" s="18">
        <v>0</v>
      </c>
      <c r="K67" s="39">
        <v>1000</v>
      </c>
      <c r="L67" s="18">
        <v>75</v>
      </c>
      <c r="M67" s="39">
        <v>0</v>
      </c>
      <c r="N67" s="18">
        <v>0</v>
      </c>
      <c r="O67" s="39">
        <v>0</v>
      </c>
      <c r="P67" s="18">
        <v>0</v>
      </c>
      <c r="Q67" s="39">
        <v>0</v>
      </c>
      <c r="R67" s="18">
        <v>0</v>
      </c>
      <c r="S67" s="39">
        <v>0</v>
      </c>
      <c r="T67" s="18">
        <v>0</v>
      </c>
      <c r="U67" s="39">
        <v>0</v>
      </c>
      <c r="V67" s="18">
        <v>0</v>
      </c>
      <c r="W67" s="39">
        <v>0</v>
      </c>
      <c r="X67" s="18">
        <v>0</v>
      </c>
      <c r="Y67" s="39">
        <v>0</v>
      </c>
      <c r="Z67" s="18">
        <v>0</v>
      </c>
      <c r="AA67" s="39">
        <v>0</v>
      </c>
      <c r="AB67" s="18">
        <v>0</v>
      </c>
      <c r="AC67" s="10" t="s">
        <v>57</v>
      </c>
      <c r="AD67" s="10" t="s">
        <v>58</v>
      </c>
      <c r="AE67" s="8" t="s">
        <v>71</v>
      </c>
      <c r="AF67" s="8" t="s">
        <v>71</v>
      </c>
      <c r="AG67" s="62" t="s">
        <v>71</v>
      </c>
      <c r="AH67" s="57"/>
      <c r="AI67" s="21" t="s">
        <v>71</v>
      </c>
      <c r="AJ67" s="21" t="s">
        <v>71</v>
      </c>
      <c r="AK67" s="63" t="s">
        <v>71</v>
      </c>
      <c r="AL67" s="60" t="s">
        <v>71</v>
      </c>
      <c r="AM67" s="30" t="s">
        <v>71</v>
      </c>
    </row>
    <row r="68" spans="1:39" s="86" customFormat="1">
      <c r="A68" s="8" t="s">
        <v>174</v>
      </c>
      <c r="B68" s="53" t="s">
        <v>84</v>
      </c>
      <c r="C68" s="9" t="s">
        <v>39</v>
      </c>
      <c r="D68" s="10" t="s">
        <v>40</v>
      </c>
      <c r="E68" s="9" t="s">
        <v>42</v>
      </c>
      <c r="F68" s="33" t="s">
        <v>73</v>
      </c>
      <c r="G68" s="14" t="s">
        <v>85</v>
      </c>
      <c r="H68" s="14"/>
      <c r="I68" s="39">
        <v>3655</v>
      </c>
      <c r="J68" s="18">
        <v>38.220832542827878</v>
      </c>
      <c r="K68" s="39">
        <v>3225</v>
      </c>
      <c r="L68" s="18">
        <v>33.724264008377538</v>
      </c>
      <c r="M68" s="39">
        <v>3225</v>
      </c>
      <c r="N68" s="18">
        <v>33.724264008377538</v>
      </c>
      <c r="O68" s="39">
        <v>1773.75</v>
      </c>
      <c r="P68" s="18">
        <v>18.548345204607649</v>
      </c>
      <c r="Q68" s="39">
        <v>0</v>
      </c>
      <c r="R68" s="18">
        <v>0</v>
      </c>
      <c r="S68" s="39">
        <v>0</v>
      </c>
      <c r="T68" s="18">
        <v>0</v>
      </c>
      <c r="U68" s="39">
        <v>0</v>
      </c>
      <c r="V68" s="18">
        <v>0</v>
      </c>
      <c r="W68" s="39">
        <v>0</v>
      </c>
      <c r="X68" s="18">
        <v>0</v>
      </c>
      <c r="Y68" s="39">
        <v>0</v>
      </c>
      <c r="Z68" s="18">
        <v>0</v>
      </c>
      <c r="AA68" s="39">
        <v>0</v>
      </c>
      <c r="AB68" s="18">
        <v>0</v>
      </c>
      <c r="AC68" s="10" t="s">
        <v>45</v>
      </c>
      <c r="AD68" s="10" t="s">
        <v>46</v>
      </c>
      <c r="AE68" s="8" t="s">
        <v>71</v>
      </c>
      <c r="AF68" s="8" t="s">
        <v>86</v>
      </c>
      <c r="AG68" s="56">
        <v>1327.3</v>
      </c>
      <c r="AH68" s="57"/>
      <c r="AI68" s="21" t="s">
        <v>161</v>
      </c>
      <c r="AJ68" s="21" t="s">
        <v>161</v>
      </c>
      <c r="AK68" s="59">
        <v>0.16595103578154427</v>
      </c>
      <c r="AL68" s="60">
        <v>124.21770576419058</v>
      </c>
      <c r="AM68" s="30" t="s">
        <v>87</v>
      </c>
    </row>
    <row r="69" spans="1:39" s="86" customFormat="1">
      <c r="A69" s="8" t="s">
        <v>174</v>
      </c>
      <c r="B69" s="10" t="s">
        <v>84</v>
      </c>
      <c r="C69" s="9" t="s">
        <v>39</v>
      </c>
      <c r="D69" s="9" t="s">
        <v>88</v>
      </c>
      <c r="E69" s="9" t="s">
        <v>42</v>
      </c>
      <c r="F69" s="11" t="s">
        <v>42</v>
      </c>
      <c r="G69" s="45" t="s">
        <v>89</v>
      </c>
      <c r="H69" s="45"/>
      <c r="I69" s="61">
        <v>0</v>
      </c>
      <c r="J69" s="18">
        <v>0</v>
      </c>
      <c r="K69" s="61">
        <v>100</v>
      </c>
      <c r="L69" s="18">
        <v>0</v>
      </c>
      <c r="M69" s="61">
        <v>0</v>
      </c>
      <c r="N69" s="18">
        <v>0</v>
      </c>
      <c r="O69" s="61">
        <v>0</v>
      </c>
      <c r="P69" s="18">
        <v>0</v>
      </c>
      <c r="Q69" s="61">
        <v>0</v>
      </c>
      <c r="R69" s="18">
        <v>0</v>
      </c>
      <c r="S69" s="61">
        <v>0</v>
      </c>
      <c r="T69" s="18">
        <v>0</v>
      </c>
      <c r="U69" s="61">
        <v>0</v>
      </c>
      <c r="V69" s="18">
        <v>0</v>
      </c>
      <c r="W69" s="61">
        <v>0</v>
      </c>
      <c r="X69" s="18">
        <v>0</v>
      </c>
      <c r="Y69" s="61">
        <v>0</v>
      </c>
      <c r="Z69" s="18">
        <v>0</v>
      </c>
      <c r="AA69" s="61">
        <v>0</v>
      </c>
      <c r="AB69" s="18">
        <v>0</v>
      </c>
      <c r="AC69" s="10" t="s">
        <v>57</v>
      </c>
      <c r="AD69" s="10" t="s">
        <v>58</v>
      </c>
      <c r="AE69" s="8" t="s">
        <v>71</v>
      </c>
      <c r="AF69" s="8" t="s">
        <v>71</v>
      </c>
      <c r="AG69" s="62" t="s">
        <v>90</v>
      </c>
      <c r="AH69" s="57"/>
      <c r="AI69" s="21" t="s">
        <v>71</v>
      </c>
      <c r="AJ69" s="21" t="s">
        <v>71</v>
      </c>
      <c r="AK69" s="63" t="s">
        <v>71</v>
      </c>
      <c r="AL69" s="60">
        <v>0</v>
      </c>
      <c r="AM69" s="30" t="s">
        <v>71</v>
      </c>
    </row>
    <row r="70" spans="1:39" s="86" customFormat="1">
      <c r="A70" s="8" t="s">
        <v>174</v>
      </c>
      <c r="B70" s="53" t="s">
        <v>84</v>
      </c>
      <c r="C70" s="9" t="s">
        <v>39</v>
      </c>
      <c r="D70" s="10" t="s">
        <v>53</v>
      </c>
      <c r="E70" s="10" t="s">
        <v>54</v>
      </c>
      <c r="F70" s="10"/>
      <c r="G70" s="14" t="s">
        <v>116</v>
      </c>
      <c r="H70" s="14"/>
      <c r="I70" s="17">
        <v>377.32499999999999</v>
      </c>
      <c r="J70" s="18">
        <v>0</v>
      </c>
      <c r="K70" s="17">
        <v>0</v>
      </c>
      <c r="L70" s="18">
        <v>0</v>
      </c>
      <c r="M70" s="17">
        <v>377.32499999999999</v>
      </c>
      <c r="N70" s="18">
        <v>0</v>
      </c>
      <c r="O70" s="17">
        <v>0</v>
      </c>
      <c r="P70" s="18">
        <v>0</v>
      </c>
      <c r="Q70" s="17">
        <v>0</v>
      </c>
      <c r="R70" s="18">
        <v>0</v>
      </c>
      <c r="S70" s="17">
        <v>0</v>
      </c>
      <c r="T70" s="18">
        <v>0</v>
      </c>
      <c r="U70" s="17">
        <v>0</v>
      </c>
      <c r="V70" s="18">
        <v>0</v>
      </c>
      <c r="W70" s="17">
        <v>0</v>
      </c>
      <c r="X70" s="18">
        <v>0</v>
      </c>
      <c r="Y70" s="17">
        <v>0</v>
      </c>
      <c r="Z70" s="18">
        <v>0</v>
      </c>
      <c r="AA70" s="78">
        <v>0</v>
      </c>
      <c r="AB70" s="18">
        <v>0</v>
      </c>
      <c r="AC70" s="10" t="s">
        <v>57</v>
      </c>
      <c r="AD70" s="10" t="s">
        <v>58</v>
      </c>
      <c r="AE70" s="8" t="s">
        <v>71</v>
      </c>
      <c r="AF70" s="8" t="s">
        <v>71</v>
      </c>
      <c r="AG70" s="62" t="s">
        <v>71</v>
      </c>
      <c r="AH70" s="57"/>
      <c r="AI70" s="21" t="s">
        <v>71</v>
      </c>
      <c r="AJ70" s="21" t="s">
        <v>71</v>
      </c>
      <c r="AK70" s="63" t="s">
        <v>71</v>
      </c>
      <c r="AL70" s="60">
        <v>0</v>
      </c>
      <c r="AM70" s="30" t="s">
        <v>71</v>
      </c>
    </row>
    <row r="71" spans="1:39" s="86" customFormat="1">
      <c r="A71" s="8" t="s">
        <v>176</v>
      </c>
      <c r="B71" s="53" t="s">
        <v>84</v>
      </c>
      <c r="C71" s="11" t="s">
        <v>37</v>
      </c>
      <c r="D71" s="10" t="s">
        <v>40</v>
      </c>
      <c r="E71" s="9" t="s">
        <v>42</v>
      </c>
      <c r="F71" s="10" t="s">
        <v>41</v>
      </c>
      <c r="G71" s="14" t="s">
        <v>177</v>
      </c>
      <c r="H71" s="14"/>
      <c r="I71" s="171">
        <v>26.711115336397459</v>
      </c>
      <c r="J71" s="18">
        <v>0.16228571428571428</v>
      </c>
      <c r="K71" s="17">
        <v>0</v>
      </c>
      <c r="L71" s="18">
        <v>0</v>
      </c>
      <c r="M71" s="17">
        <v>120.20001901378856</v>
      </c>
      <c r="N71" s="18">
        <v>0.73028571428571432</v>
      </c>
      <c r="O71" s="17">
        <v>0</v>
      </c>
      <c r="P71" s="18">
        <v>0</v>
      </c>
      <c r="Q71" s="17">
        <v>0</v>
      </c>
      <c r="R71" s="18">
        <v>0</v>
      </c>
      <c r="S71" s="17">
        <v>0</v>
      </c>
      <c r="T71" s="18">
        <v>0</v>
      </c>
      <c r="U71" s="17">
        <v>0</v>
      </c>
      <c r="V71" s="18">
        <v>0</v>
      </c>
      <c r="W71" s="17">
        <v>0</v>
      </c>
      <c r="X71" s="18">
        <v>0</v>
      </c>
      <c r="Y71" s="17">
        <v>0</v>
      </c>
      <c r="Z71" s="18">
        <v>0</v>
      </c>
      <c r="AA71" s="39">
        <v>0</v>
      </c>
      <c r="AB71" s="18">
        <v>0</v>
      </c>
      <c r="AC71" s="10" t="s">
        <v>57</v>
      </c>
      <c r="AD71" s="10" t="s">
        <v>46</v>
      </c>
      <c r="AE71" s="8" t="s">
        <v>71</v>
      </c>
      <c r="AF71" s="8" t="s">
        <v>86</v>
      </c>
      <c r="AG71" s="62" t="s">
        <v>90</v>
      </c>
      <c r="AH71" s="57"/>
      <c r="AI71" s="21" t="s">
        <v>146</v>
      </c>
      <c r="AJ71" s="21" t="s">
        <v>146</v>
      </c>
      <c r="AK71" s="63" t="s">
        <v>162</v>
      </c>
      <c r="AL71" s="60" t="s">
        <v>71</v>
      </c>
      <c r="AM71" s="30" t="s">
        <v>147</v>
      </c>
    </row>
    <row r="72" spans="1:39" s="34" customFormat="1">
      <c r="A72" s="8" t="s">
        <v>176</v>
      </c>
      <c r="B72" s="10" t="s">
        <v>47</v>
      </c>
      <c r="C72" s="11" t="s">
        <v>37</v>
      </c>
      <c r="D72" s="10" t="s">
        <v>48</v>
      </c>
      <c r="E72" s="11" t="s">
        <v>42</v>
      </c>
      <c r="F72" s="10" t="s">
        <v>41</v>
      </c>
      <c r="G72" s="14" t="s">
        <v>49</v>
      </c>
      <c r="H72" s="23" t="s">
        <v>178</v>
      </c>
      <c r="I72" s="17">
        <v>157.07</v>
      </c>
      <c r="J72" s="18">
        <v>0.35499999999999998</v>
      </c>
      <c r="K72" s="17"/>
      <c r="L72" s="18"/>
      <c r="M72" s="17"/>
      <c r="N72" s="18"/>
      <c r="O72" s="17">
        <v>12.994999999999999</v>
      </c>
      <c r="P72" s="18">
        <v>0.35499999999999998</v>
      </c>
      <c r="Q72" s="17"/>
      <c r="R72" s="18"/>
      <c r="S72" s="17"/>
      <c r="T72" s="18"/>
      <c r="U72" s="17"/>
      <c r="V72" s="18"/>
      <c r="W72" s="17"/>
      <c r="X72" s="18"/>
      <c r="Y72" s="17">
        <v>36.700000000000003</v>
      </c>
      <c r="Z72" s="18">
        <v>0.35499999999999998</v>
      </c>
      <c r="AA72" s="17"/>
      <c r="AB72" s="18"/>
      <c r="AC72" s="10" t="s">
        <v>57</v>
      </c>
      <c r="AD72" s="10" t="s">
        <v>46</v>
      </c>
      <c r="AE72" s="24"/>
      <c r="AF72" s="24" t="s">
        <v>51</v>
      </c>
      <c r="AG72" s="25">
        <v>6.09</v>
      </c>
      <c r="AH72" s="26">
        <v>3408</v>
      </c>
      <c r="AI72" s="27"/>
      <c r="AJ72" s="27"/>
      <c r="AK72" s="26"/>
      <c r="AL72" s="26"/>
      <c r="AM72" s="24" t="s">
        <v>120</v>
      </c>
    </row>
    <row r="73" spans="1:39" s="34" customFormat="1">
      <c r="A73" s="8" t="s">
        <v>176</v>
      </c>
      <c r="B73" s="10" t="s">
        <v>47</v>
      </c>
      <c r="C73" s="11" t="s">
        <v>37</v>
      </c>
      <c r="D73" s="10" t="s">
        <v>53</v>
      </c>
      <c r="E73" s="10" t="s">
        <v>54</v>
      </c>
      <c r="F73" s="10"/>
      <c r="G73" s="14" t="s">
        <v>55</v>
      </c>
      <c r="H73" s="23" t="s">
        <v>179</v>
      </c>
      <c r="I73" s="17">
        <v>70</v>
      </c>
      <c r="J73" s="18"/>
      <c r="K73" s="17"/>
      <c r="L73" s="18"/>
      <c r="M73" s="17">
        <v>70</v>
      </c>
      <c r="N73" s="18"/>
      <c r="O73" s="17"/>
      <c r="P73" s="18"/>
      <c r="Q73" s="17"/>
      <c r="R73" s="18"/>
      <c r="S73" s="17"/>
      <c r="T73" s="18"/>
      <c r="U73" s="17"/>
      <c r="V73" s="18"/>
      <c r="W73" s="17"/>
      <c r="X73" s="18"/>
      <c r="Y73" s="17"/>
      <c r="Z73" s="18"/>
      <c r="AA73" s="17"/>
      <c r="AB73" s="18"/>
      <c r="AC73" s="10" t="s">
        <v>57</v>
      </c>
      <c r="AD73" s="10" t="s">
        <v>58</v>
      </c>
      <c r="AE73" s="24"/>
      <c r="AF73" s="24"/>
      <c r="AG73" s="24"/>
      <c r="AH73" s="26" t="e">
        <v>#VALUE!</v>
      </c>
      <c r="AI73" s="27"/>
      <c r="AJ73" s="27"/>
      <c r="AK73" s="26"/>
      <c r="AL73" s="26"/>
      <c r="AM73" s="24"/>
    </row>
    <row r="74" spans="1:39" s="34" customFormat="1">
      <c r="A74" s="13" t="s">
        <v>180</v>
      </c>
      <c r="B74" s="10" t="s">
        <v>47</v>
      </c>
      <c r="C74" s="11" t="s">
        <v>37</v>
      </c>
      <c r="D74" s="10" t="s">
        <v>48</v>
      </c>
      <c r="E74" s="11" t="s">
        <v>42</v>
      </c>
      <c r="F74" s="10" t="s">
        <v>41</v>
      </c>
      <c r="G74" s="14" t="s">
        <v>49</v>
      </c>
      <c r="H74" s="23" t="s">
        <v>181</v>
      </c>
      <c r="I74" s="55"/>
      <c r="J74" s="18"/>
      <c r="K74" s="91">
        <v>135.6</v>
      </c>
      <c r="L74" s="31"/>
      <c r="M74" s="91"/>
      <c r="N74" s="31"/>
      <c r="O74" s="91"/>
      <c r="P74" s="31"/>
      <c r="Q74" s="91">
        <v>142.49299999999999</v>
      </c>
      <c r="R74" s="31">
        <v>1.5365144686132339</v>
      </c>
      <c r="S74" s="91"/>
      <c r="T74" s="31"/>
      <c r="U74" s="91">
        <v>113</v>
      </c>
      <c r="V74" s="31">
        <v>1.2184888728098604</v>
      </c>
      <c r="W74" s="91"/>
      <c r="X74" s="31"/>
      <c r="Y74" s="91">
        <v>90.477000000000004</v>
      </c>
      <c r="Z74" s="31">
        <v>0.97561967068139899</v>
      </c>
      <c r="AA74" s="91"/>
      <c r="AB74" s="18"/>
      <c r="AC74" s="10" t="s">
        <v>45</v>
      </c>
      <c r="AD74" s="10" t="s">
        <v>46</v>
      </c>
      <c r="AE74" s="13"/>
      <c r="AF74" s="85" t="s">
        <v>133</v>
      </c>
      <c r="AG74" s="13">
        <v>27.79</v>
      </c>
      <c r="AH74" s="26">
        <v>11937.993638734379</v>
      </c>
      <c r="AI74" s="8"/>
      <c r="AJ74" s="8"/>
      <c r="AK74" s="30"/>
      <c r="AL74" s="30"/>
      <c r="AM74" s="30" t="s">
        <v>124</v>
      </c>
    </row>
    <row r="75" spans="1:39" s="34" customFormat="1" ht="13.5" customHeight="1">
      <c r="A75" s="13" t="s">
        <v>180</v>
      </c>
      <c r="B75" s="10" t="s">
        <v>47</v>
      </c>
      <c r="C75" s="11" t="s">
        <v>37</v>
      </c>
      <c r="D75" s="10" t="s">
        <v>53</v>
      </c>
      <c r="E75" s="10" t="s">
        <v>54</v>
      </c>
      <c r="F75" s="10"/>
      <c r="G75" s="14" t="s">
        <v>55</v>
      </c>
      <c r="H75" s="23" t="s">
        <v>183</v>
      </c>
      <c r="I75" s="17">
        <v>72.41</v>
      </c>
      <c r="J75" s="18"/>
      <c r="K75" s="17"/>
      <c r="L75" s="18"/>
      <c r="M75" s="17">
        <v>72.41</v>
      </c>
      <c r="N75" s="18"/>
      <c r="O75" s="17"/>
      <c r="P75" s="18"/>
      <c r="Q75" s="17"/>
      <c r="R75" s="18"/>
      <c r="S75" s="17"/>
      <c r="T75" s="18"/>
      <c r="U75" s="17"/>
      <c r="V75" s="18"/>
      <c r="W75" s="17"/>
      <c r="X75" s="18"/>
      <c r="Y75" s="17"/>
      <c r="Z75" s="18"/>
      <c r="AA75" s="17"/>
      <c r="AB75" s="18"/>
      <c r="AC75" s="10" t="s">
        <v>57</v>
      </c>
      <c r="AD75" s="10" t="s">
        <v>58</v>
      </c>
      <c r="AE75" s="24"/>
      <c r="AF75" s="24"/>
      <c r="AG75" s="24"/>
      <c r="AH75" s="26" t="e">
        <v>#VALUE!</v>
      </c>
      <c r="AI75" s="27"/>
      <c r="AJ75" s="27"/>
      <c r="AK75" s="26"/>
      <c r="AL75" s="26"/>
      <c r="AM75" s="24"/>
    </row>
    <row r="76" spans="1:39" s="34" customFormat="1">
      <c r="A76" s="13" t="s">
        <v>180</v>
      </c>
      <c r="B76" s="33" t="s">
        <v>62</v>
      </c>
      <c r="C76" s="11" t="s">
        <v>37</v>
      </c>
      <c r="D76" s="10" t="s">
        <v>48</v>
      </c>
      <c r="E76" s="11" t="s">
        <v>42</v>
      </c>
      <c r="F76" s="10" t="s">
        <v>41</v>
      </c>
      <c r="G76" s="36" t="s">
        <v>63</v>
      </c>
      <c r="H76" s="37" t="s">
        <v>64</v>
      </c>
      <c r="I76" s="39"/>
      <c r="J76" s="40"/>
      <c r="K76" s="39"/>
      <c r="L76" s="40"/>
      <c r="M76" s="39"/>
      <c r="N76" s="40"/>
      <c r="O76" s="39"/>
      <c r="P76" s="40"/>
      <c r="Q76" s="39">
        <v>108.89100000000001</v>
      </c>
      <c r="R76" s="80">
        <v>1.2</v>
      </c>
      <c r="S76" s="39"/>
      <c r="T76" s="40"/>
      <c r="U76" s="39"/>
      <c r="V76" s="40"/>
      <c r="W76" s="39"/>
      <c r="X76" s="40"/>
      <c r="Y76" s="39"/>
      <c r="Z76" s="40"/>
      <c r="AA76" s="39"/>
      <c r="AB76" s="40"/>
      <c r="AC76" s="41" t="s">
        <v>45</v>
      </c>
      <c r="AD76" s="33" t="s">
        <v>46</v>
      </c>
      <c r="AE76" s="36"/>
      <c r="AF76" s="33"/>
      <c r="AG76" s="33"/>
      <c r="AH76" s="42">
        <v>3948</v>
      </c>
      <c r="AI76" s="36"/>
      <c r="AJ76" s="36"/>
      <c r="AK76" s="44"/>
      <c r="AL76" s="39"/>
      <c r="AM76" s="34" t="s">
        <v>182</v>
      </c>
    </row>
    <row r="77" spans="1:39" s="34" customFormat="1">
      <c r="A77" s="8" t="s">
        <v>184</v>
      </c>
      <c r="B77" s="10" t="s">
        <v>47</v>
      </c>
      <c r="C77" s="11" t="s">
        <v>37</v>
      </c>
      <c r="D77" s="10" t="s">
        <v>48</v>
      </c>
      <c r="E77" s="11" t="s">
        <v>42</v>
      </c>
      <c r="F77" s="10" t="s">
        <v>41</v>
      </c>
      <c r="G77" s="14" t="s">
        <v>49</v>
      </c>
      <c r="H77" s="23" t="s">
        <v>185</v>
      </c>
      <c r="I77" s="17"/>
      <c r="J77" s="18"/>
      <c r="K77" s="17">
        <v>33.9</v>
      </c>
      <c r="L77" s="18">
        <v>0.31</v>
      </c>
      <c r="M77" s="17"/>
      <c r="N77" s="18"/>
      <c r="O77" s="17"/>
      <c r="P77" s="18"/>
      <c r="Q77" s="17">
        <v>39.549999999999997</v>
      </c>
      <c r="R77" s="18">
        <v>0.25</v>
      </c>
      <c r="S77" s="17"/>
      <c r="T77" s="18"/>
      <c r="U77" s="17">
        <v>32.543999999999997</v>
      </c>
      <c r="V77" s="18">
        <v>0.25</v>
      </c>
      <c r="W77" s="17"/>
      <c r="X77" s="18"/>
      <c r="Y77" s="17">
        <v>37.515999999999998</v>
      </c>
      <c r="Z77" s="18">
        <v>0.125</v>
      </c>
      <c r="AA77" s="17"/>
      <c r="AB77" s="18"/>
      <c r="AC77" s="10" t="s">
        <v>45</v>
      </c>
      <c r="AD77" s="10" t="s">
        <v>46</v>
      </c>
      <c r="AE77" s="24"/>
      <c r="AF77" s="85" t="s">
        <v>133</v>
      </c>
      <c r="AG77" s="25" t="s">
        <v>152</v>
      </c>
      <c r="AH77" s="26">
        <v>2992</v>
      </c>
      <c r="AI77" s="27"/>
      <c r="AJ77" s="27"/>
      <c r="AK77" s="26"/>
      <c r="AL77" s="26"/>
      <c r="AM77" s="24" t="s">
        <v>186</v>
      </c>
    </row>
    <row r="78" spans="1:39" s="34" customFormat="1">
      <c r="A78" s="8" t="s">
        <v>184</v>
      </c>
      <c r="B78" s="10" t="s">
        <v>47</v>
      </c>
      <c r="C78" s="11" t="s">
        <v>37</v>
      </c>
      <c r="D78" s="10" t="s">
        <v>53</v>
      </c>
      <c r="E78" s="10" t="s">
        <v>54</v>
      </c>
      <c r="F78" s="10"/>
      <c r="G78" s="14" t="s">
        <v>55</v>
      </c>
      <c r="H78" s="23" t="s">
        <v>187</v>
      </c>
      <c r="I78" s="17"/>
      <c r="J78" s="18"/>
      <c r="K78" s="17">
        <v>60</v>
      </c>
      <c r="L78" s="18"/>
      <c r="M78" s="55"/>
      <c r="N78" s="18"/>
      <c r="O78" s="17"/>
      <c r="P78" s="18"/>
      <c r="Q78" s="17"/>
      <c r="R78" s="18"/>
      <c r="S78" s="17"/>
      <c r="T78" s="18"/>
      <c r="U78" s="17"/>
      <c r="V78" s="18"/>
      <c r="W78" s="17"/>
      <c r="X78" s="18"/>
      <c r="Y78" s="17"/>
      <c r="Z78" s="18"/>
      <c r="AA78" s="17"/>
      <c r="AB78" s="18"/>
      <c r="AC78" s="10" t="s">
        <v>57</v>
      </c>
      <c r="AD78" s="10" t="s">
        <v>58</v>
      </c>
      <c r="AE78" s="24"/>
      <c r="AF78" s="24"/>
      <c r="AG78" s="24"/>
      <c r="AH78" s="26" t="e">
        <v>#VALUE!</v>
      </c>
      <c r="AI78" s="27"/>
      <c r="AJ78" s="27"/>
      <c r="AK78" s="26"/>
      <c r="AL78" s="26"/>
      <c r="AM78" s="24"/>
    </row>
    <row r="79" spans="1:39" s="22" customFormat="1">
      <c r="A79" s="8" t="s">
        <v>184</v>
      </c>
      <c r="B79" s="33" t="s">
        <v>62</v>
      </c>
      <c r="C79" s="11" t="s">
        <v>37</v>
      </c>
      <c r="D79" s="10" t="s">
        <v>48</v>
      </c>
      <c r="E79" s="11" t="s">
        <v>42</v>
      </c>
      <c r="F79" s="10" t="s">
        <v>41</v>
      </c>
      <c r="G79" s="36" t="s">
        <v>63</v>
      </c>
      <c r="H79" s="37" t="s">
        <v>64</v>
      </c>
      <c r="I79" s="39"/>
      <c r="J79" s="38"/>
      <c r="K79" s="39"/>
      <c r="L79" s="38"/>
      <c r="M79" s="39"/>
      <c r="N79" s="38"/>
      <c r="O79" s="39"/>
      <c r="P79" s="38"/>
      <c r="Q79" s="39">
        <v>87.2</v>
      </c>
      <c r="R79" s="80">
        <v>0.6</v>
      </c>
      <c r="S79" s="39"/>
      <c r="T79" s="38"/>
      <c r="U79" s="39"/>
      <c r="V79" s="38"/>
      <c r="W79" s="39"/>
      <c r="X79" s="38"/>
      <c r="Y79" s="39"/>
      <c r="Z79" s="40"/>
      <c r="AA79" s="39"/>
      <c r="AB79" s="40"/>
      <c r="AC79" s="41" t="s">
        <v>45</v>
      </c>
      <c r="AD79" s="33" t="s">
        <v>46</v>
      </c>
      <c r="AE79" s="36"/>
      <c r="AF79" s="33"/>
      <c r="AG79" s="33"/>
      <c r="AH79" s="42">
        <v>1974</v>
      </c>
      <c r="AI79" s="36"/>
      <c r="AJ79" s="36"/>
      <c r="AK79" s="44"/>
      <c r="AL79" s="39"/>
      <c r="AM79" s="34" t="s">
        <v>182</v>
      </c>
    </row>
    <row r="80" spans="1:39" s="22" customFormat="1">
      <c r="A80" s="8" t="s">
        <v>188</v>
      </c>
      <c r="B80" s="53" t="s">
        <v>84</v>
      </c>
      <c r="C80" s="11" t="s">
        <v>37</v>
      </c>
      <c r="D80" s="10" t="s">
        <v>40</v>
      </c>
      <c r="E80" s="9" t="s">
        <v>42</v>
      </c>
      <c r="F80" s="10" t="s">
        <v>41</v>
      </c>
      <c r="G80" s="14" t="s">
        <v>85</v>
      </c>
      <c r="H80" s="14"/>
      <c r="I80" s="39">
        <v>0</v>
      </c>
      <c r="J80" s="18">
        <v>0</v>
      </c>
      <c r="K80" s="39">
        <v>215</v>
      </c>
      <c r="L80" s="18">
        <v>1.7250000000000001</v>
      </c>
      <c r="M80" s="39">
        <v>0</v>
      </c>
      <c r="N80" s="18">
        <v>0</v>
      </c>
      <c r="O80" s="39">
        <v>0</v>
      </c>
      <c r="P80" s="18">
        <v>0</v>
      </c>
      <c r="Q80" s="39">
        <v>107.5</v>
      </c>
      <c r="R80" s="18">
        <v>0.86250000000000004</v>
      </c>
      <c r="S80" s="39">
        <v>0</v>
      </c>
      <c r="T80" s="18">
        <v>0</v>
      </c>
      <c r="U80" s="39">
        <v>0</v>
      </c>
      <c r="V80" s="18">
        <v>0</v>
      </c>
      <c r="W80" s="39">
        <v>161.25</v>
      </c>
      <c r="X80" s="18">
        <v>1.2937500000000002</v>
      </c>
      <c r="Y80" s="39">
        <v>0</v>
      </c>
      <c r="Z80" s="18">
        <v>0</v>
      </c>
      <c r="AA80" s="39">
        <v>0</v>
      </c>
      <c r="AB80" s="18">
        <v>0</v>
      </c>
      <c r="AC80" s="10" t="s">
        <v>45</v>
      </c>
      <c r="AD80" s="10" t="s">
        <v>46</v>
      </c>
      <c r="AE80" s="8" t="s">
        <v>145</v>
      </c>
      <c r="AF80" s="8" t="s">
        <v>86</v>
      </c>
      <c r="AG80" s="56">
        <v>17.100000000000001</v>
      </c>
      <c r="AH80" s="57"/>
      <c r="AI80" s="21" t="s">
        <v>189</v>
      </c>
      <c r="AJ80" s="21" t="s">
        <v>189</v>
      </c>
      <c r="AK80" s="59">
        <v>1</v>
      </c>
      <c r="AL80" s="60">
        <v>3.8812500000000005</v>
      </c>
      <c r="AM80" s="30" t="s">
        <v>147</v>
      </c>
    </row>
    <row r="81" spans="1:178" s="22" customFormat="1">
      <c r="A81" s="8" t="s">
        <v>188</v>
      </c>
      <c r="B81" s="10" t="s">
        <v>47</v>
      </c>
      <c r="C81" s="11" t="s">
        <v>37</v>
      </c>
      <c r="D81" s="10" t="s">
        <v>48</v>
      </c>
      <c r="E81" s="11" t="s">
        <v>42</v>
      </c>
      <c r="F81" s="10" t="s">
        <v>41</v>
      </c>
      <c r="G81" s="14" t="s">
        <v>49</v>
      </c>
      <c r="H81" s="23" t="s">
        <v>190</v>
      </c>
      <c r="I81" s="17"/>
      <c r="J81" s="18"/>
      <c r="K81" s="17">
        <v>113</v>
      </c>
      <c r="L81" s="18">
        <v>0.86250000000000004</v>
      </c>
      <c r="M81" s="17"/>
      <c r="N81" s="18"/>
      <c r="O81" s="17"/>
      <c r="P81" s="18"/>
      <c r="Q81" s="17">
        <v>169.5</v>
      </c>
      <c r="R81" s="18">
        <v>1.2937500000000002</v>
      </c>
      <c r="S81" s="17"/>
      <c r="T81" s="18"/>
      <c r="U81" s="17"/>
      <c r="V81" s="18"/>
      <c r="W81" s="17">
        <v>113</v>
      </c>
      <c r="X81" s="18">
        <v>0.86250000000000004</v>
      </c>
      <c r="Y81" s="17"/>
      <c r="Z81" s="18"/>
      <c r="AA81" s="17">
        <v>508.5</v>
      </c>
      <c r="AB81" s="18">
        <v>3.88</v>
      </c>
      <c r="AC81" s="10" t="s">
        <v>45</v>
      </c>
      <c r="AD81" s="10" t="s">
        <v>46</v>
      </c>
      <c r="AE81" s="24"/>
      <c r="AF81" s="24" t="s">
        <v>51</v>
      </c>
      <c r="AG81" s="25">
        <v>13.8</v>
      </c>
      <c r="AH81" s="26">
        <v>9660</v>
      </c>
      <c r="AI81" s="27"/>
      <c r="AJ81" s="27"/>
      <c r="AK81" s="26"/>
      <c r="AL81" s="26"/>
      <c r="AM81" s="24" t="s">
        <v>120</v>
      </c>
    </row>
    <row r="82" spans="1:178" s="22" customFormat="1">
      <c r="A82" s="8" t="s">
        <v>188</v>
      </c>
      <c r="B82" s="10" t="s">
        <v>47</v>
      </c>
      <c r="C82" s="11" t="s">
        <v>37</v>
      </c>
      <c r="D82" s="10" t="s">
        <v>53</v>
      </c>
      <c r="E82" s="10" t="s">
        <v>54</v>
      </c>
      <c r="F82" s="10"/>
      <c r="G82" s="14" t="s">
        <v>55</v>
      </c>
      <c r="H82" s="23" t="s">
        <v>191</v>
      </c>
      <c r="I82" s="17"/>
      <c r="J82" s="18"/>
      <c r="K82" s="17">
        <v>112.667</v>
      </c>
      <c r="L82" s="18"/>
      <c r="M82" s="17"/>
      <c r="N82" s="18"/>
      <c r="O82" s="17"/>
      <c r="P82" s="18"/>
      <c r="Q82" s="17"/>
      <c r="R82" s="18"/>
      <c r="S82" s="17"/>
      <c r="T82" s="18"/>
      <c r="U82" s="17"/>
      <c r="V82" s="18"/>
      <c r="W82" s="17"/>
      <c r="X82" s="18"/>
      <c r="Y82" s="17"/>
      <c r="Z82" s="18"/>
      <c r="AA82" s="17"/>
      <c r="AB82" s="18"/>
      <c r="AC82" s="10" t="s">
        <v>57</v>
      </c>
      <c r="AD82" s="10" t="s">
        <v>58</v>
      </c>
      <c r="AE82" s="24"/>
      <c r="AF82" s="24"/>
      <c r="AG82" s="24"/>
      <c r="AH82" s="26" t="e">
        <v>#VALUE!</v>
      </c>
      <c r="AI82" s="27"/>
      <c r="AJ82" s="27"/>
      <c r="AK82" s="26"/>
      <c r="AL82" s="26"/>
      <c r="AM82" s="24"/>
    </row>
    <row r="83" spans="1:178" s="22" customFormat="1">
      <c r="A83" s="13" t="s">
        <v>192</v>
      </c>
      <c r="B83" s="10" t="s">
        <v>47</v>
      </c>
      <c r="C83" s="11" t="s">
        <v>37</v>
      </c>
      <c r="D83" s="10" t="s">
        <v>53</v>
      </c>
      <c r="E83" s="10" t="s">
        <v>54</v>
      </c>
      <c r="F83" s="10"/>
      <c r="G83" s="14" t="s">
        <v>55</v>
      </c>
      <c r="H83" s="23" t="s">
        <v>195</v>
      </c>
      <c r="I83" s="17"/>
      <c r="J83" s="18"/>
      <c r="K83" s="17">
        <v>139.53200000000001</v>
      </c>
      <c r="L83" s="18"/>
      <c r="M83" s="17"/>
      <c r="N83" s="18"/>
      <c r="O83" s="17"/>
      <c r="P83" s="18"/>
      <c r="Q83" s="17"/>
      <c r="R83" s="18"/>
      <c r="S83" s="17"/>
      <c r="T83" s="18"/>
      <c r="U83" s="17"/>
      <c r="V83" s="18"/>
      <c r="W83" s="17"/>
      <c r="X83" s="18"/>
      <c r="Y83" s="17"/>
      <c r="Z83" s="18"/>
      <c r="AA83" s="17"/>
      <c r="AB83" s="18"/>
      <c r="AC83" s="10" t="s">
        <v>57</v>
      </c>
      <c r="AD83" s="10" t="s">
        <v>58</v>
      </c>
      <c r="AE83" s="24"/>
      <c r="AF83" s="24"/>
      <c r="AG83" s="24"/>
      <c r="AH83" s="26" t="e">
        <v>#VALUE!</v>
      </c>
      <c r="AI83" s="27"/>
      <c r="AJ83" s="27"/>
      <c r="AK83" s="26"/>
      <c r="AL83" s="26"/>
      <c r="AM83" s="24"/>
    </row>
    <row r="84" spans="1:178" s="22" customFormat="1">
      <c r="A84" s="13" t="s">
        <v>192</v>
      </c>
      <c r="B84" s="33" t="s">
        <v>62</v>
      </c>
      <c r="C84" s="11" t="s">
        <v>37</v>
      </c>
      <c r="D84" s="10" t="s">
        <v>48</v>
      </c>
      <c r="E84" s="11" t="s">
        <v>42</v>
      </c>
      <c r="F84" s="10" t="s">
        <v>41</v>
      </c>
      <c r="G84" s="36" t="s">
        <v>63</v>
      </c>
      <c r="H84" s="37" t="s">
        <v>64</v>
      </c>
      <c r="I84" s="39"/>
      <c r="J84" s="38"/>
      <c r="K84" s="39">
        <v>193.5</v>
      </c>
      <c r="L84" s="80">
        <v>3.9</v>
      </c>
      <c r="M84" s="39"/>
      <c r="N84" s="80"/>
      <c r="O84" s="39">
        <v>63.570999999999998</v>
      </c>
      <c r="P84" s="80">
        <v>1.3</v>
      </c>
      <c r="Q84" s="39"/>
      <c r="R84" s="80"/>
      <c r="S84" s="39">
        <v>63.570999999999998</v>
      </c>
      <c r="T84" s="80">
        <v>1.3</v>
      </c>
      <c r="U84" s="39"/>
      <c r="V84" s="38"/>
      <c r="W84" s="39"/>
      <c r="X84" s="38"/>
      <c r="Y84" s="39"/>
      <c r="Z84" s="40"/>
      <c r="AA84" s="39"/>
      <c r="AB84" s="40"/>
      <c r="AC84" s="41" t="s">
        <v>45</v>
      </c>
      <c r="AD84" s="33" t="s">
        <v>46</v>
      </c>
      <c r="AE84" s="36"/>
      <c r="AF84" s="33" t="s">
        <v>76</v>
      </c>
      <c r="AG84" s="33">
        <v>82.4</v>
      </c>
      <c r="AH84" s="42">
        <v>21385</v>
      </c>
      <c r="AI84" s="36"/>
      <c r="AJ84" s="36"/>
      <c r="AK84" s="44"/>
      <c r="AL84" s="39"/>
      <c r="AM84" s="34" t="s">
        <v>193</v>
      </c>
    </row>
    <row r="85" spans="1:178" s="34" customFormat="1">
      <c r="A85" s="13" t="s">
        <v>192</v>
      </c>
      <c r="B85" s="33" t="s">
        <v>62</v>
      </c>
      <c r="C85" s="11" t="s">
        <v>37</v>
      </c>
      <c r="D85" s="9" t="s">
        <v>88</v>
      </c>
      <c r="E85" s="11" t="s">
        <v>42</v>
      </c>
      <c r="F85" s="10" t="s">
        <v>41</v>
      </c>
      <c r="G85" s="36" t="s">
        <v>146</v>
      </c>
      <c r="H85" s="34" t="s">
        <v>194</v>
      </c>
      <c r="I85" s="39"/>
      <c r="J85" s="40"/>
      <c r="K85" s="39"/>
      <c r="L85" s="40"/>
      <c r="M85" s="39"/>
      <c r="N85" s="40"/>
      <c r="O85" s="39">
        <v>91.375</v>
      </c>
      <c r="P85" s="40"/>
      <c r="Q85" s="39"/>
      <c r="R85" s="40"/>
      <c r="S85" s="39"/>
      <c r="T85" s="40"/>
      <c r="U85" s="39"/>
      <c r="V85" s="40"/>
      <c r="W85" s="39"/>
      <c r="X85" s="40"/>
      <c r="Y85" s="39"/>
      <c r="Z85" s="40"/>
      <c r="AA85" s="39"/>
      <c r="AB85" s="40"/>
      <c r="AC85" s="48"/>
      <c r="AD85" s="90"/>
      <c r="AE85" s="33"/>
      <c r="AF85" s="33"/>
      <c r="AG85" s="33"/>
      <c r="AI85" s="36"/>
      <c r="AJ85" s="36"/>
    </row>
    <row r="86" spans="1:178">
      <c r="A86" s="8" t="s">
        <v>196</v>
      </c>
      <c r="B86" s="10" t="s">
        <v>47</v>
      </c>
      <c r="C86" s="11" t="s">
        <v>37</v>
      </c>
      <c r="D86" s="10" t="s">
        <v>48</v>
      </c>
      <c r="E86" s="11" t="s">
        <v>42</v>
      </c>
      <c r="F86" s="10" t="s">
        <v>41</v>
      </c>
      <c r="G86" s="14" t="s">
        <v>49</v>
      </c>
      <c r="H86" s="23" t="s">
        <v>197</v>
      </c>
      <c r="I86" s="91"/>
      <c r="J86" s="31"/>
      <c r="K86" s="17">
        <v>39.549999999999997</v>
      </c>
      <c r="L86" s="18">
        <v>7.8E-2</v>
      </c>
      <c r="M86" s="17"/>
      <c r="N86" s="18"/>
      <c r="O86" s="17"/>
      <c r="P86" s="18"/>
      <c r="Q86" s="17">
        <v>39.549999999999997</v>
      </c>
      <c r="R86" s="18">
        <v>6.2E-2</v>
      </c>
      <c r="S86" s="17"/>
      <c r="T86" s="18"/>
      <c r="U86" s="17">
        <v>33.9</v>
      </c>
      <c r="V86" s="18">
        <v>6.2E-2</v>
      </c>
      <c r="W86" s="17"/>
      <c r="X86" s="18"/>
      <c r="Y86" s="17">
        <v>18.079999999999998</v>
      </c>
      <c r="Z86" s="18">
        <v>3.1E-2</v>
      </c>
      <c r="AA86" s="17"/>
      <c r="AB86" s="18"/>
      <c r="AC86" s="10" t="s">
        <v>45</v>
      </c>
      <c r="AD86" s="10" t="s">
        <v>46</v>
      </c>
      <c r="AE86" s="24"/>
      <c r="AF86" s="24" t="s">
        <v>51</v>
      </c>
      <c r="AG86" s="25"/>
      <c r="AH86" s="26">
        <v>745.59999999999991</v>
      </c>
      <c r="AI86" s="27"/>
      <c r="AJ86" s="27"/>
      <c r="AK86" s="26"/>
      <c r="AL86" s="26"/>
      <c r="AM86" s="24"/>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c r="FM86" s="32"/>
      <c r="FN86" s="32"/>
      <c r="FO86" s="32"/>
      <c r="FP86" s="32"/>
      <c r="FQ86" s="32"/>
      <c r="FR86" s="32"/>
      <c r="FS86" s="32"/>
      <c r="FT86" s="32"/>
      <c r="FU86" s="32"/>
      <c r="FV86" s="32"/>
    </row>
    <row r="87" spans="1:178">
      <c r="A87" s="8" t="s">
        <v>196</v>
      </c>
      <c r="B87" s="10" t="s">
        <v>47</v>
      </c>
      <c r="C87" s="11" t="s">
        <v>37</v>
      </c>
      <c r="D87" s="10" t="s">
        <v>53</v>
      </c>
      <c r="E87" s="10" t="s">
        <v>54</v>
      </c>
      <c r="F87" s="10"/>
      <c r="G87" s="14" t="s">
        <v>55</v>
      </c>
      <c r="H87" s="23" t="s">
        <v>198</v>
      </c>
      <c r="I87" s="17">
        <v>60</v>
      </c>
      <c r="J87" s="18"/>
      <c r="K87" s="17"/>
      <c r="L87" s="18"/>
      <c r="M87" s="55">
        <v>60</v>
      </c>
      <c r="N87" s="18"/>
      <c r="O87" s="17"/>
      <c r="P87" s="18"/>
      <c r="Q87" s="17"/>
      <c r="R87" s="18"/>
      <c r="S87" s="17"/>
      <c r="T87" s="18"/>
      <c r="U87" s="17"/>
      <c r="V87" s="18"/>
      <c r="W87" s="17"/>
      <c r="X87" s="18"/>
      <c r="Y87" s="17"/>
      <c r="Z87" s="18"/>
      <c r="AA87" s="17"/>
      <c r="AB87" s="18"/>
      <c r="AC87" s="10" t="s">
        <v>57</v>
      </c>
      <c r="AD87" s="10" t="s">
        <v>58</v>
      </c>
      <c r="AE87" s="24"/>
      <c r="AF87" s="24"/>
      <c r="AG87" s="24"/>
      <c r="AH87" s="26" t="e">
        <v>#VALUE!</v>
      </c>
      <c r="AI87" s="27"/>
      <c r="AJ87" s="27"/>
      <c r="AK87" s="26"/>
      <c r="AL87" s="26"/>
      <c r="AM87" s="24"/>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2"/>
      <c r="FL87" s="32"/>
      <c r="FM87" s="32"/>
      <c r="FN87" s="32"/>
      <c r="FO87" s="32"/>
      <c r="FP87" s="32"/>
      <c r="FQ87" s="32"/>
      <c r="FR87" s="32"/>
      <c r="FS87" s="32"/>
      <c r="FT87" s="32"/>
      <c r="FU87" s="32"/>
      <c r="FV87" s="32"/>
    </row>
    <row r="88" spans="1:178">
      <c r="A88" s="21" t="s">
        <v>199</v>
      </c>
      <c r="B88" s="10" t="s">
        <v>47</v>
      </c>
      <c r="C88" s="11" t="s">
        <v>37</v>
      </c>
      <c r="D88" s="10" t="s">
        <v>48</v>
      </c>
      <c r="E88" s="11" t="s">
        <v>42</v>
      </c>
      <c r="F88" s="10" t="s">
        <v>41</v>
      </c>
      <c r="G88" s="14" t="s">
        <v>49</v>
      </c>
      <c r="H88" s="23" t="s">
        <v>200</v>
      </c>
      <c r="I88" s="91"/>
      <c r="J88" s="31"/>
      <c r="K88" s="17">
        <v>62.15</v>
      </c>
      <c r="L88" s="18">
        <v>0.54100000000000004</v>
      </c>
      <c r="M88" s="17"/>
      <c r="N88" s="18"/>
      <c r="O88" s="17"/>
      <c r="P88" s="18"/>
      <c r="Q88" s="17">
        <v>83.62</v>
      </c>
      <c r="R88" s="18">
        <v>0.432</v>
      </c>
      <c r="S88" s="17"/>
      <c r="T88" s="18"/>
      <c r="U88" s="17">
        <v>56.5</v>
      </c>
      <c r="V88" s="18">
        <v>0.432</v>
      </c>
      <c r="W88" s="17"/>
      <c r="X88" s="18"/>
      <c r="Y88" s="17">
        <v>63.28</v>
      </c>
      <c r="Z88" s="18">
        <v>0.216</v>
      </c>
      <c r="AA88" s="17"/>
      <c r="AB88" s="18"/>
      <c r="AC88" s="10" t="s">
        <v>45</v>
      </c>
      <c r="AD88" s="10" t="s">
        <v>46</v>
      </c>
      <c r="AE88" s="24"/>
      <c r="AF88" s="24" t="s">
        <v>51</v>
      </c>
      <c r="AG88" s="25"/>
      <c r="AH88" s="26">
        <v>5187.2</v>
      </c>
      <c r="AI88" s="27"/>
      <c r="AJ88" s="27"/>
      <c r="AK88" s="26"/>
      <c r="AL88" s="26"/>
      <c r="AM88" s="24" t="s">
        <v>124</v>
      </c>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row>
    <row r="89" spans="1:178">
      <c r="A89" s="21" t="s">
        <v>199</v>
      </c>
      <c r="B89" s="10" t="s">
        <v>47</v>
      </c>
      <c r="C89" s="11" t="s">
        <v>37</v>
      </c>
      <c r="D89" s="10" t="s">
        <v>53</v>
      </c>
      <c r="E89" s="10" t="s">
        <v>54</v>
      </c>
      <c r="F89" s="10"/>
      <c r="G89" s="14" t="s">
        <v>55</v>
      </c>
      <c r="H89" s="23" t="s">
        <v>201</v>
      </c>
      <c r="I89" s="17">
        <v>60</v>
      </c>
      <c r="J89" s="18"/>
      <c r="K89" s="17"/>
      <c r="L89" s="18"/>
      <c r="M89" s="55">
        <v>60</v>
      </c>
      <c r="N89" s="18"/>
      <c r="O89" s="17"/>
      <c r="P89" s="18"/>
      <c r="Q89" s="17"/>
      <c r="R89" s="18"/>
      <c r="S89" s="17"/>
      <c r="T89" s="18"/>
      <c r="U89" s="17"/>
      <c r="V89" s="18"/>
      <c r="W89" s="17"/>
      <c r="X89" s="18"/>
      <c r="Y89" s="17"/>
      <c r="Z89" s="18"/>
      <c r="AA89" s="17"/>
      <c r="AB89" s="18"/>
      <c r="AC89" s="10" t="s">
        <v>57</v>
      </c>
      <c r="AD89" s="10" t="s">
        <v>58</v>
      </c>
      <c r="AE89" s="24"/>
      <c r="AF89" s="24"/>
      <c r="AG89" s="24"/>
      <c r="AH89" s="26" t="e">
        <v>#VALUE!</v>
      </c>
      <c r="AI89" s="27"/>
      <c r="AJ89" s="27"/>
      <c r="AK89" s="26"/>
      <c r="AL89" s="26"/>
      <c r="AM89" s="24"/>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c r="FM89" s="32"/>
      <c r="FN89" s="32"/>
      <c r="FO89" s="32"/>
      <c r="FP89" s="32"/>
      <c r="FQ89" s="32"/>
      <c r="FR89" s="32"/>
      <c r="FS89" s="32"/>
      <c r="FT89" s="32"/>
      <c r="FU89" s="32"/>
      <c r="FV89" s="32"/>
    </row>
    <row r="90" spans="1:178" s="22" customFormat="1">
      <c r="A90" s="21" t="s">
        <v>199</v>
      </c>
      <c r="B90" s="33" t="s">
        <v>62</v>
      </c>
      <c r="C90" s="11" t="s">
        <v>37</v>
      </c>
      <c r="D90" s="10" t="s">
        <v>48</v>
      </c>
      <c r="E90" s="11" t="s">
        <v>42</v>
      </c>
      <c r="F90" s="10" t="s">
        <v>41</v>
      </c>
      <c r="G90" s="36" t="s">
        <v>63</v>
      </c>
      <c r="H90" s="37" t="s">
        <v>64</v>
      </c>
      <c r="I90" s="39"/>
      <c r="J90" s="38"/>
      <c r="K90" s="39"/>
      <c r="L90" s="80"/>
      <c r="M90" s="39"/>
      <c r="N90" s="80"/>
      <c r="O90" s="39"/>
      <c r="P90" s="80"/>
      <c r="Q90" s="39">
        <v>134.375</v>
      </c>
      <c r="R90" s="80">
        <v>0.9</v>
      </c>
      <c r="S90" s="39"/>
      <c r="T90" s="80"/>
      <c r="U90" s="39"/>
      <c r="V90" s="38"/>
      <c r="W90" s="39"/>
      <c r="X90" s="38"/>
      <c r="Y90" s="39"/>
      <c r="Z90" s="40"/>
      <c r="AA90" s="39"/>
      <c r="AB90" s="40"/>
      <c r="AC90" s="41" t="s">
        <v>45</v>
      </c>
      <c r="AD90" s="33" t="s">
        <v>46</v>
      </c>
      <c r="AE90" s="36"/>
      <c r="AF90" s="33"/>
      <c r="AG90" s="33"/>
      <c r="AH90" s="42">
        <v>2961</v>
      </c>
      <c r="AI90" s="36"/>
      <c r="AJ90" s="36"/>
      <c r="AK90" s="44"/>
      <c r="AL90" s="39"/>
      <c r="AM90" s="34"/>
    </row>
    <row r="91" spans="1:178">
      <c r="A91" s="13" t="s">
        <v>202</v>
      </c>
      <c r="B91" s="10" t="s">
        <v>47</v>
      </c>
      <c r="C91" s="11" t="s">
        <v>37</v>
      </c>
      <c r="D91" s="10" t="s">
        <v>48</v>
      </c>
      <c r="E91" s="11" t="s">
        <v>42</v>
      </c>
      <c r="F91" s="10" t="s">
        <v>41</v>
      </c>
      <c r="G91" s="30" t="s">
        <v>49</v>
      </c>
      <c r="H91" s="23" t="s">
        <v>203</v>
      </c>
      <c r="I91" s="91"/>
      <c r="J91" s="31"/>
      <c r="K91" s="91">
        <v>79.099999999999994</v>
      </c>
      <c r="L91" s="31">
        <v>1.0555555555555556</v>
      </c>
      <c r="M91" s="91"/>
      <c r="N91" s="31"/>
      <c r="O91" s="91"/>
      <c r="P91" s="31"/>
      <c r="Q91" s="91">
        <v>79.099999999999994</v>
      </c>
      <c r="R91" s="31">
        <v>1.0555555555555556</v>
      </c>
      <c r="S91" s="91"/>
      <c r="T91" s="31"/>
      <c r="U91" s="91">
        <v>73.45</v>
      </c>
      <c r="V91" s="31">
        <v>0.98015873015873012</v>
      </c>
      <c r="W91" s="91"/>
      <c r="X91" s="31"/>
      <c r="Y91" s="91">
        <v>73.45</v>
      </c>
      <c r="Z91" s="31">
        <v>0.98015873015873012</v>
      </c>
      <c r="AA91" s="91"/>
      <c r="AB91" s="31"/>
      <c r="AC91" s="10" t="s">
        <v>45</v>
      </c>
      <c r="AD91" s="10" t="s">
        <v>46</v>
      </c>
      <c r="AE91" s="30"/>
      <c r="AF91" s="24" t="s">
        <v>51</v>
      </c>
      <c r="AG91" s="93">
        <v>27.05</v>
      </c>
      <c r="AH91" s="26">
        <v>13028.571428571428</v>
      </c>
      <c r="AI91" s="27"/>
      <c r="AJ91" s="27"/>
      <c r="AK91" s="26"/>
      <c r="AL91" s="26"/>
      <c r="AM91" s="30" t="s">
        <v>124</v>
      </c>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c r="FP91" s="32"/>
      <c r="FQ91" s="32"/>
      <c r="FR91" s="32"/>
      <c r="FS91" s="32"/>
      <c r="FT91" s="32"/>
      <c r="FU91" s="32"/>
      <c r="FV91" s="32"/>
    </row>
    <row r="92" spans="1:178" s="13" customFormat="1">
      <c r="A92" s="13" t="s">
        <v>202</v>
      </c>
      <c r="B92" s="10" t="s">
        <v>47</v>
      </c>
      <c r="C92" s="11" t="s">
        <v>37</v>
      </c>
      <c r="D92" s="10" t="s">
        <v>53</v>
      </c>
      <c r="E92" s="10" t="s">
        <v>54</v>
      </c>
      <c r="F92" s="10"/>
      <c r="G92" s="14" t="s">
        <v>55</v>
      </c>
      <c r="H92" s="23" t="s">
        <v>205</v>
      </c>
      <c r="I92" s="17"/>
      <c r="J92" s="18"/>
      <c r="K92" s="17">
        <v>60</v>
      </c>
      <c r="L92" s="18"/>
      <c r="M92" s="17"/>
      <c r="N92" s="18"/>
      <c r="O92" s="17"/>
      <c r="P92" s="18"/>
      <c r="Q92" s="17"/>
      <c r="R92" s="18"/>
      <c r="S92" s="17"/>
      <c r="T92" s="18"/>
      <c r="U92" s="17"/>
      <c r="V92" s="18"/>
      <c r="W92" s="17"/>
      <c r="X92" s="18"/>
      <c r="Y92" s="17"/>
      <c r="Z92" s="18"/>
      <c r="AA92" s="17"/>
      <c r="AB92" s="18"/>
      <c r="AC92" s="10" t="s">
        <v>57</v>
      </c>
      <c r="AD92" s="10" t="s">
        <v>58</v>
      </c>
      <c r="AE92" s="24"/>
      <c r="AF92" s="24"/>
      <c r="AG92" s="24"/>
      <c r="AH92" s="26" t="e">
        <v>#VALUE!</v>
      </c>
      <c r="AI92" s="27"/>
      <c r="AJ92" s="27"/>
      <c r="AK92" s="26"/>
      <c r="AL92" s="26"/>
      <c r="AM92" s="24"/>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row>
    <row r="93" spans="1:178" s="94" customFormat="1" ht="11.25" customHeight="1">
      <c r="A93" s="13" t="s">
        <v>202</v>
      </c>
      <c r="B93" s="33" t="s">
        <v>62</v>
      </c>
      <c r="C93" s="11" t="s">
        <v>37</v>
      </c>
      <c r="D93" s="10" t="s">
        <v>48</v>
      </c>
      <c r="E93" s="11" t="s">
        <v>42</v>
      </c>
      <c r="F93" s="10" t="s">
        <v>41</v>
      </c>
      <c r="G93" s="36" t="s">
        <v>63</v>
      </c>
      <c r="H93" s="37" t="s">
        <v>64</v>
      </c>
      <c r="I93" s="39"/>
      <c r="J93" s="40"/>
      <c r="K93" s="39"/>
      <c r="L93" s="80"/>
      <c r="M93" s="39"/>
      <c r="N93" s="80"/>
      <c r="O93" s="39"/>
      <c r="P93" s="80"/>
      <c r="Q93" s="39">
        <v>134.375</v>
      </c>
      <c r="R93" s="80">
        <v>1.9</v>
      </c>
      <c r="S93" s="39"/>
      <c r="T93" s="80"/>
      <c r="U93" s="39"/>
      <c r="V93" s="40"/>
      <c r="W93" s="39"/>
      <c r="X93" s="40"/>
      <c r="Y93" s="39"/>
      <c r="Z93" s="40"/>
      <c r="AA93" s="39"/>
      <c r="AB93" s="40"/>
      <c r="AC93" s="41" t="s">
        <v>45</v>
      </c>
      <c r="AD93" s="33" t="s">
        <v>46</v>
      </c>
      <c r="AE93" s="36"/>
      <c r="AF93" s="33" t="s">
        <v>76</v>
      </c>
      <c r="AG93" s="33">
        <v>27.1</v>
      </c>
      <c r="AH93" s="42">
        <v>6251</v>
      </c>
      <c r="AI93" s="36"/>
      <c r="AJ93" s="36"/>
      <c r="AK93" s="44"/>
      <c r="AL93" s="39"/>
      <c r="AM93" s="34" t="s">
        <v>204</v>
      </c>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row>
    <row r="94" spans="1:178" s="13" customFormat="1">
      <c r="A94" s="8" t="s">
        <v>206</v>
      </c>
      <c r="B94" s="53" t="s">
        <v>84</v>
      </c>
      <c r="C94" s="9" t="s">
        <v>39</v>
      </c>
      <c r="D94" s="10" t="s">
        <v>40</v>
      </c>
      <c r="E94" s="9" t="s">
        <v>42</v>
      </c>
      <c r="F94" s="33" t="s">
        <v>73</v>
      </c>
      <c r="G94" s="14" t="s">
        <v>85</v>
      </c>
      <c r="H94" s="14"/>
      <c r="I94" s="39">
        <v>86.739676886792452</v>
      </c>
      <c r="J94" s="18">
        <v>0.99366448193515744</v>
      </c>
      <c r="K94" s="39">
        <v>47.738738207547172</v>
      </c>
      <c r="L94" s="18">
        <v>0.54688095352890387</v>
      </c>
      <c r="M94" s="39">
        <v>18.166022012578615</v>
      </c>
      <c r="N94" s="18">
        <v>0.20810559980977753</v>
      </c>
      <c r="O94" s="39">
        <v>14.004564465408805</v>
      </c>
      <c r="P94" s="18">
        <v>0.1604321462048737</v>
      </c>
      <c r="Q94" s="39">
        <v>0</v>
      </c>
      <c r="R94" s="18">
        <v>0</v>
      </c>
      <c r="S94" s="39">
        <v>0</v>
      </c>
      <c r="T94" s="18">
        <v>0</v>
      </c>
      <c r="U94" s="39">
        <v>0</v>
      </c>
      <c r="V94" s="18">
        <v>0</v>
      </c>
      <c r="W94" s="39">
        <v>0</v>
      </c>
      <c r="X94" s="18">
        <v>0</v>
      </c>
      <c r="Y94" s="17">
        <v>0</v>
      </c>
      <c r="Z94" s="18">
        <v>0</v>
      </c>
      <c r="AA94" s="39">
        <v>0</v>
      </c>
      <c r="AB94" s="18">
        <v>0</v>
      </c>
      <c r="AC94" s="10" t="s">
        <v>45</v>
      </c>
      <c r="AD94" s="10" t="s">
        <v>46</v>
      </c>
      <c r="AE94" s="8" t="s">
        <v>71</v>
      </c>
      <c r="AF94" s="8" t="s">
        <v>86</v>
      </c>
      <c r="AG94" s="56">
        <v>100.26</v>
      </c>
      <c r="AH94" s="57"/>
      <c r="AI94" s="21" t="s">
        <v>71</v>
      </c>
      <c r="AJ94" s="58" t="s">
        <v>71</v>
      </c>
      <c r="AK94" s="59">
        <v>0.24935168561739476</v>
      </c>
      <c r="AL94" s="60">
        <v>1.9090831814787126</v>
      </c>
      <c r="AM94" s="30" t="s">
        <v>87</v>
      </c>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row>
    <row r="95" spans="1:178" s="30" customFormat="1" ht="11.25" customHeight="1">
      <c r="A95" s="8" t="s">
        <v>206</v>
      </c>
      <c r="B95" s="53" t="s">
        <v>84</v>
      </c>
      <c r="C95" s="9" t="s">
        <v>39</v>
      </c>
      <c r="D95" s="10" t="s">
        <v>40</v>
      </c>
      <c r="E95" s="9" t="s">
        <v>42</v>
      </c>
      <c r="F95" s="10" t="s">
        <v>41</v>
      </c>
      <c r="G95" s="14" t="s">
        <v>85</v>
      </c>
      <c r="H95" s="14"/>
      <c r="I95" s="39">
        <v>490.91932311320755</v>
      </c>
      <c r="J95" s="18">
        <v>5.6238288218424355</v>
      </c>
      <c r="K95" s="39">
        <v>270.18626179245285</v>
      </c>
      <c r="L95" s="18">
        <v>3.0951744019096603</v>
      </c>
      <c r="M95" s="39">
        <v>102.81397798742138</v>
      </c>
      <c r="N95" s="18">
        <v>1.1778123214364895</v>
      </c>
      <c r="O95" s="39">
        <v>79.2614355345912</v>
      </c>
      <c r="P95" s="18">
        <v>0.90799554998674603</v>
      </c>
      <c r="Q95" s="39">
        <v>0</v>
      </c>
      <c r="R95" s="18">
        <v>0</v>
      </c>
      <c r="S95" s="39">
        <v>0</v>
      </c>
      <c r="T95" s="18">
        <v>0</v>
      </c>
      <c r="U95" s="39">
        <v>0</v>
      </c>
      <c r="V95" s="18">
        <v>0</v>
      </c>
      <c r="W95" s="39">
        <v>0</v>
      </c>
      <c r="X95" s="18">
        <v>0</v>
      </c>
      <c r="Y95" s="39">
        <v>0</v>
      </c>
      <c r="Z95" s="18">
        <v>0</v>
      </c>
      <c r="AA95" s="39">
        <v>0</v>
      </c>
      <c r="AB95" s="18">
        <v>0</v>
      </c>
      <c r="AC95" s="10" t="s">
        <v>45</v>
      </c>
      <c r="AD95" s="10" t="s">
        <v>46</v>
      </c>
      <c r="AE95" s="8" t="s">
        <v>71</v>
      </c>
      <c r="AF95" s="8" t="s">
        <v>86</v>
      </c>
      <c r="AG95" s="56">
        <v>100.26</v>
      </c>
      <c r="AH95" s="57"/>
      <c r="AI95" s="21" t="s">
        <v>146</v>
      </c>
      <c r="AJ95" s="21" t="s">
        <v>146</v>
      </c>
      <c r="AK95" s="59">
        <v>0.24935168561739476</v>
      </c>
      <c r="AL95" s="60">
        <v>10.804811095175332</v>
      </c>
      <c r="AM95" s="30" t="s">
        <v>87</v>
      </c>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46"/>
      <c r="DZ95" s="46"/>
      <c r="EA95" s="46"/>
      <c r="EB95" s="46"/>
      <c r="EC95" s="46"/>
      <c r="ED95" s="46"/>
      <c r="EE95" s="46"/>
      <c r="EF95" s="46"/>
      <c r="EG95" s="46"/>
      <c r="EH95" s="46"/>
      <c r="EI95" s="46"/>
      <c r="EJ95" s="46"/>
      <c r="EK95" s="46"/>
      <c r="EL95" s="46"/>
      <c r="EM95" s="46"/>
      <c r="EN95" s="46"/>
    </row>
    <row r="96" spans="1:178" s="13" customFormat="1" ht="11.25" customHeight="1">
      <c r="A96" s="8" t="s">
        <v>206</v>
      </c>
      <c r="B96" s="10" t="s">
        <v>84</v>
      </c>
      <c r="C96" s="9" t="s">
        <v>39</v>
      </c>
      <c r="D96" s="9" t="s">
        <v>88</v>
      </c>
      <c r="E96" s="9" t="s">
        <v>42</v>
      </c>
      <c r="F96" s="11" t="s">
        <v>42</v>
      </c>
      <c r="G96" s="45" t="s">
        <v>89</v>
      </c>
      <c r="H96" s="45"/>
      <c r="I96" s="61">
        <v>0</v>
      </c>
      <c r="J96" s="18">
        <v>0</v>
      </c>
      <c r="K96" s="61">
        <v>0</v>
      </c>
      <c r="L96" s="18">
        <v>0</v>
      </c>
      <c r="M96" s="61">
        <v>70</v>
      </c>
      <c r="N96" s="18">
        <v>0</v>
      </c>
      <c r="O96" s="61">
        <v>0</v>
      </c>
      <c r="P96" s="18">
        <v>0</v>
      </c>
      <c r="Q96" s="61">
        <v>0</v>
      </c>
      <c r="R96" s="18">
        <v>0</v>
      </c>
      <c r="S96" s="61">
        <v>0</v>
      </c>
      <c r="T96" s="18">
        <v>0</v>
      </c>
      <c r="U96" s="61">
        <v>0</v>
      </c>
      <c r="V96" s="18">
        <v>0</v>
      </c>
      <c r="W96" s="61">
        <v>0</v>
      </c>
      <c r="X96" s="18">
        <v>0</v>
      </c>
      <c r="Y96" s="61">
        <v>0</v>
      </c>
      <c r="Z96" s="18">
        <v>0</v>
      </c>
      <c r="AA96" s="61">
        <v>0</v>
      </c>
      <c r="AB96" s="18">
        <v>0</v>
      </c>
      <c r="AC96" s="10" t="s">
        <v>57</v>
      </c>
      <c r="AD96" s="10" t="s">
        <v>58</v>
      </c>
      <c r="AE96" s="8" t="s">
        <v>71</v>
      </c>
      <c r="AF96" s="8" t="s">
        <v>71</v>
      </c>
      <c r="AG96" s="62" t="s">
        <v>90</v>
      </c>
      <c r="AH96" s="57"/>
      <c r="AI96" s="21" t="s">
        <v>71</v>
      </c>
      <c r="AJ96" s="21" t="s">
        <v>71</v>
      </c>
      <c r="AK96" s="63" t="s">
        <v>71</v>
      </c>
      <c r="AL96" s="60">
        <v>0</v>
      </c>
      <c r="AM96" s="30" t="s">
        <v>71</v>
      </c>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46"/>
      <c r="EI96" s="46"/>
      <c r="EJ96" s="46"/>
      <c r="EK96" s="46"/>
      <c r="EL96" s="46"/>
      <c r="EM96" s="46"/>
      <c r="EN96" s="46"/>
    </row>
    <row r="97" spans="1:144" s="13" customFormat="1" ht="11.25" customHeight="1">
      <c r="A97" s="8" t="s">
        <v>206</v>
      </c>
      <c r="B97" s="53" t="s">
        <v>84</v>
      </c>
      <c r="C97" s="9" t="s">
        <v>39</v>
      </c>
      <c r="D97" s="10" t="s">
        <v>53</v>
      </c>
      <c r="E97" s="10" t="s">
        <v>54</v>
      </c>
      <c r="F97" s="10"/>
      <c r="G97" s="14" t="s">
        <v>116</v>
      </c>
      <c r="H97" s="14"/>
      <c r="I97" s="17">
        <v>0</v>
      </c>
      <c r="J97" s="18">
        <v>0</v>
      </c>
      <c r="K97" s="17">
        <v>200.541</v>
      </c>
      <c r="L97" s="18">
        <v>0</v>
      </c>
      <c r="M97" s="17">
        <v>0</v>
      </c>
      <c r="N97" s="18">
        <v>0</v>
      </c>
      <c r="O97" s="17">
        <v>0</v>
      </c>
      <c r="P97" s="18">
        <v>0</v>
      </c>
      <c r="Q97" s="17">
        <v>0</v>
      </c>
      <c r="R97" s="18">
        <v>0</v>
      </c>
      <c r="S97" s="17">
        <v>0</v>
      </c>
      <c r="T97" s="18">
        <v>0</v>
      </c>
      <c r="U97" s="17">
        <v>0</v>
      </c>
      <c r="V97" s="18">
        <v>0</v>
      </c>
      <c r="W97" s="17">
        <v>0</v>
      </c>
      <c r="X97" s="18">
        <v>0</v>
      </c>
      <c r="Y97" s="17">
        <v>0</v>
      </c>
      <c r="Z97" s="18">
        <v>0</v>
      </c>
      <c r="AA97" s="39">
        <v>0</v>
      </c>
      <c r="AB97" s="18">
        <v>0</v>
      </c>
      <c r="AC97" s="10" t="s">
        <v>57</v>
      </c>
      <c r="AD97" s="10" t="s">
        <v>58</v>
      </c>
      <c r="AE97" s="8" t="s">
        <v>71</v>
      </c>
      <c r="AF97" s="8" t="s">
        <v>71</v>
      </c>
      <c r="AG97" s="62" t="s">
        <v>71</v>
      </c>
      <c r="AH97" s="57"/>
      <c r="AI97" s="21" t="s">
        <v>71</v>
      </c>
      <c r="AJ97" s="21" t="s">
        <v>71</v>
      </c>
      <c r="AK97" s="63" t="s">
        <v>71</v>
      </c>
      <c r="AL97" s="60">
        <v>0</v>
      </c>
      <c r="AM97" s="30" t="s">
        <v>71</v>
      </c>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row>
    <row r="98" spans="1:144" s="13" customFormat="1" ht="11.25" customHeight="1">
      <c r="A98" s="8" t="s">
        <v>206</v>
      </c>
      <c r="B98" s="10" t="s">
        <v>47</v>
      </c>
      <c r="C98" s="9" t="s">
        <v>39</v>
      </c>
      <c r="D98" s="9" t="s">
        <v>88</v>
      </c>
      <c r="E98" s="11" t="s">
        <v>42</v>
      </c>
      <c r="F98" s="11" t="s">
        <v>42</v>
      </c>
      <c r="G98" s="14" t="s">
        <v>207</v>
      </c>
      <c r="H98" s="23" t="s">
        <v>208</v>
      </c>
      <c r="I98" s="17"/>
      <c r="J98" s="18"/>
      <c r="K98" s="17"/>
      <c r="L98" s="18"/>
      <c r="M98" s="17">
        <v>30</v>
      </c>
      <c r="N98" s="18"/>
      <c r="O98" s="17"/>
      <c r="P98" s="18"/>
      <c r="Q98" s="17"/>
      <c r="R98" s="18"/>
      <c r="S98" s="17"/>
      <c r="T98" s="18"/>
      <c r="U98" s="17"/>
      <c r="V98" s="18"/>
      <c r="W98" s="17"/>
      <c r="X98" s="18"/>
      <c r="Y98" s="17"/>
      <c r="Z98" s="18"/>
      <c r="AA98" s="17"/>
      <c r="AB98" s="18"/>
      <c r="AC98" s="10" t="s">
        <v>57</v>
      </c>
      <c r="AD98" s="10" t="s">
        <v>58</v>
      </c>
      <c r="AE98" s="24"/>
      <c r="AF98" s="24"/>
      <c r="AG98" s="24"/>
      <c r="AH98" s="26"/>
      <c r="AI98" s="27"/>
      <c r="AJ98" s="27"/>
      <c r="AK98" s="26"/>
      <c r="AL98" s="26"/>
      <c r="AM98" s="2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c r="DI98" s="34"/>
      <c r="DJ98" s="34"/>
      <c r="DK98" s="34"/>
      <c r="DL98" s="34"/>
      <c r="DM98" s="34"/>
      <c r="DN98" s="34"/>
      <c r="DO98" s="34"/>
      <c r="DP98" s="34"/>
      <c r="DQ98" s="34"/>
      <c r="DR98" s="34"/>
      <c r="DS98" s="34"/>
      <c r="DT98" s="34"/>
      <c r="DU98" s="34"/>
      <c r="DV98" s="34"/>
      <c r="DW98" s="34"/>
      <c r="DX98" s="34"/>
      <c r="DY98" s="34"/>
      <c r="DZ98" s="34"/>
      <c r="EA98" s="34"/>
      <c r="EB98" s="34"/>
      <c r="EC98" s="34"/>
      <c r="ED98" s="34"/>
      <c r="EE98" s="34"/>
      <c r="EF98" s="34"/>
      <c r="EG98" s="34"/>
      <c r="EH98" s="34"/>
      <c r="EI98" s="34"/>
      <c r="EJ98" s="34"/>
      <c r="EK98" s="34"/>
      <c r="EL98" s="34"/>
      <c r="EM98" s="34"/>
      <c r="EN98" s="34"/>
    </row>
    <row r="99" spans="1:144" s="13" customFormat="1" ht="11.25" customHeight="1">
      <c r="A99" s="8" t="s">
        <v>206</v>
      </c>
      <c r="B99" s="10" t="s">
        <v>47</v>
      </c>
      <c r="C99" s="9" t="s">
        <v>39</v>
      </c>
      <c r="D99" s="10" t="s">
        <v>48</v>
      </c>
      <c r="E99" s="11" t="s">
        <v>42</v>
      </c>
      <c r="F99" s="11" t="s">
        <v>42</v>
      </c>
      <c r="G99" s="14" t="s">
        <v>49</v>
      </c>
      <c r="H99" s="23" t="s">
        <v>212</v>
      </c>
      <c r="I99" s="17">
        <v>45.344000000000001</v>
      </c>
      <c r="J99" s="18">
        <v>0.5</v>
      </c>
      <c r="K99" s="17">
        <v>30.535</v>
      </c>
      <c r="L99" s="18">
        <v>0.3</v>
      </c>
      <c r="M99" s="17">
        <v>30.535</v>
      </c>
      <c r="N99" s="18">
        <v>0.3</v>
      </c>
      <c r="O99" s="17">
        <v>46.444000000000003</v>
      </c>
      <c r="P99" s="18">
        <v>0</v>
      </c>
      <c r="Q99" s="17">
        <v>173.13499999999999</v>
      </c>
      <c r="R99" s="18">
        <v>0</v>
      </c>
      <c r="S99" s="17">
        <v>45.344000000000001</v>
      </c>
      <c r="T99" s="18">
        <v>0.5</v>
      </c>
      <c r="U99" s="17">
        <v>30.535</v>
      </c>
      <c r="V99" s="18">
        <v>0.3</v>
      </c>
      <c r="W99" s="17">
        <v>30.535</v>
      </c>
      <c r="X99" s="18">
        <v>0.3</v>
      </c>
      <c r="Y99" s="17">
        <v>46.444000000000003</v>
      </c>
      <c r="Z99" s="18">
        <v>0</v>
      </c>
      <c r="AA99" s="17"/>
      <c r="AB99" s="18"/>
      <c r="AC99" s="10" t="s">
        <v>45</v>
      </c>
      <c r="AD99" s="10" t="s">
        <v>46</v>
      </c>
      <c r="AE99" s="24"/>
      <c r="AF99" s="24"/>
      <c r="AG99" s="24"/>
      <c r="AH99" s="26">
        <v>7040.0000000000009</v>
      </c>
      <c r="AI99" s="27"/>
      <c r="AJ99" s="27"/>
      <c r="AK99" s="26"/>
      <c r="AL99" s="26"/>
      <c r="AM99" s="24"/>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46"/>
      <c r="DZ99" s="46"/>
      <c r="EA99" s="46"/>
      <c r="EB99" s="46"/>
      <c r="EC99" s="46"/>
      <c r="ED99" s="46"/>
      <c r="EE99" s="46"/>
      <c r="EF99" s="46"/>
      <c r="EG99" s="46"/>
      <c r="EH99" s="46"/>
      <c r="EI99" s="46"/>
      <c r="EJ99" s="46"/>
      <c r="EK99" s="46"/>
      <c r="EL99" s="46"/>
      <c r="EM99" s="46"/>
      <c r="EN99" s="46"/>
    </row>
    <row r="100" spans="1:144" s="13" customFormat="1" ht="11.25" customHeight="1">
      <c r="A100" s="8" t="s">
        <v>206</v>
      </c>
      <c r="B100" s="33" t="s">
        <v>62</v>
      </c>
      <c r="C100" s="9" t="s">
        <v>39</v>
      </c>
      <c r="D100" s="10" t="s">
        <v>40</v>
      </c>
      <c r="E100" s="33" t="s">
        <v>209</v>
      </c>
      <c r="F100" s="35"/>
      <c r="G100" s="36" t="s">
        <v>210</v>
      </c>
      <c r="H100" s="37" t="s">
        <v>211</v>
      </c>
      <c r="I100" s="39"/>
      <c r="J100" s="95"/>
      <c r="K100" s="39">
        <v>599.76077499999997</v>
      </c>
      <c r="L100" s="80">
        <v>55.3</v>
      </c>
      <c r="M100" s="39"/>
      <c r="N100" s="80"/>
      <c r="O100" s="39"/>
      <c r="P100" s="80"/>
      <c r="Q100" s="39"/>
      <c r="R100" s="80"/>
      <c r="S100" s="39"/>
      <c r="T100" s="80"/>
      <c r="U100" s="39"/>
      <c r="V100" s="96"/>
      <c r="W100" s="39"/>
      <c r="X100" s="96"/>
      <c r="Y100" s="39"/>
      <c r="Z100" s="96"/>
      <c r="AA100" s="39"/>
      <c r="AB100" s="96"/>
      <c r="AC100" s="41" t="s">
        <v>45</v>
      </c>
      <c r="AD100" s="33" t="s">
        <v>46</v>
      </c>
      <c r="AE100" s="36"/>
      <c r="AF100" s="33"/>
      <c r="AG100" s="33"/>
      <c r="AH100" s="34"/>
      <c r="AI100" s="36"/>
      <c r="AJ100" s="36"/>
      <c r="AK100" s="44"/>
      <c r="AL100" s="39"/>
      <c r="AM100" s="34"/>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6"/>
      <c r="CC100" s="46"/>
      <c r="CD100" s="46"/>
      <c r="CE100" s="46"/>
      <c r="CF100" s="46"/>
      <c r="CG100" s="46"/>
      <c r="CH100" s="46"/>
      <c r="CI100" s="46"/>
      <c r="CJ100" s="46"/>
      <c r="CK100" s="46"/>
      <c r="CL100" s="46"/>
      <c r="CM100" s="46"/>
      <c r="CN100" s="46"/>
      <c r="CO100" s="46"/>
      <c r="CP100" s="46"/>
      <c r="CQ100" s="46"/>
      <c r="CR100" s="46"/>
      <c r="CS100" s="46"/>
      <c r="CT100" s="46"/>
      <c r="CU100" s="46"/>
      <c r="CV100" s="46"/>
      <c r="CW100" s="46"/>
      <c r="CX100" s="46"/>
      <c r="CY100" s="46"/>
      <c r="CZ100" s="46"/>
      <c r="DA100" s="46"/>
      <c r="DB100" s="46"/>
      <c r="DC100" s="46"/>
      <c r="DD100" s="46"/>
      <c r="DE100" s="46"/>
      <c r="DF100" s="46"/>
      <c r="DG100" s="46"/>
      <c r="DH100" s="46"/>
      <c r="DI100" s="46"/>
      <c r="DJ100" s="46"/>
      <c r="DK100" s="46"/>
      <c r="DL100" s="46"/>
      <c r="DM100" s="46"/>
      <c r="DN100" s="46"/>
      <c r="DO100" s="46"/>
      <c r="DP100" s="46"/>
      <c r="DQ100" s="46"/>
      <c r="DR100" s="46"/>
      <c r="DS100" s="46"/>
      <c r="DT100" s="46"/>
      <c r="DU100" s="46"/>
      <c r="DV100" s="46"/>
      <c r="DW100" s="46"/>
      <c r="DX100" s="46"/>
      <c r="DY100" s="46"/>
      <c r="DZ100" s="46"/>
      <c r="EA100" s="46"/>
      <c r="EB100" s="46"/>
      <c r="EC100" s="46"/>
      <c r="ED100" s="46"/>
      <c r="EE100" s="46"/>
      <c r="EF100" s="46"/>
      <c r="EG100" s="46"/>
      <c r="EH100" s="46"/>
      <c r="EI100" s="46"/>
      <c r="EJ100" s="46"/>
      <c r="EK100" s="46"/>
      <c r="EL100" s="46"/>
      <c r="EM100" s="46"/>
      <c r="EN100" s="46"/>
    </row>
    <row r="101" spans="1:144" s="13" customFormat="1" ht="11.25" customHeight="1">
      <c r="A101" s="97" t="s">
        <v>213</v>
      </c>
      <c r="B101" s="9" t="s">
        <v>38</v>
      </c>
      <c r="C101" s="9" t="s">
        <v>39</v>
      </c>
      <c r="D101" s="10" t="s">
        <v>40</v>
      </c>
      <c r="E101" s="11" t="s">
        <v>42</v>
      </c>
      <c r="F101" s="10" t="s">
        <v>41</v>
      </c>
      <c r="G101" s="12" t="s">
        <v>114</v>
      </c>
      <c r="H101" s="13" t="s">
        <v>44</v>
      </c>
      <c r="I101" s="170">
        <v>4123</v>
      </c>
      <c r="J101" s="15">
        <v>43.9</v>
      </c>
      <c r="K101" s="16">
        <v>667</v>
      </c>
      <c r="L101" s="15">
        <v>7.1</v>
      </c>
      <c r="M101" s="16">
        <v>667</v>
      </c>
      <c r="N101" s="15">
        <v>7.1</v>
      </c>
      <c r="O101" s="16">
        <v>704</v>
      </c>
      <c r="P101" s="15">
        <v>7.5</v>
      </c>
      <c r="Q101" s="16"/>
      <c r="R101" s="15"/>
      <c r="S101" s="16"/>
      <c r="T101" s="15"/>
      <c r="U101" s="16"/>
      <c r="V101" s="15"/>
      <c r="W101" s="16"/>
      <c r="X101" s="15"/>
      <c r="Y101" s="16"/>
      <c r="Z101" s="15"/>
      <c r="AA101" s="16"/>
      <c r="AB101" s="15"/>
      <c r="AC101" s="9" t="s">
        <v>45</v>
      </c>
      <c r="AD101" s="9" t="s">
        <v>46</v>
      </c>
      <c r="AI101" s="21"/>
      <c r="AJ101" s="21"/>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46"/>
      <c r="CL101" s="46"/>
      <c r="CM101" s="46"/>
      <c r="CN101" s="46"/>
      <c r="CO101" s="46"/>
      <c r="CP101" s="46"/>
      <c r="CQ101" s="46"/>
      <c r="CR101" s="46"/>
      <c r="CS101" s="46"/>
      <c r="CT101" s="46"/>
      <c r="CU101" s="46"/>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46"/>
      <c r="DZ101" s="46"/>
      <c r="EA101" s="46"/>
      <c r="EB101" s="46"/>
      <c r="EC101" s="46"/>
      <c r="ED101" s="46"/>
      <c r="EE101" s="46"/>
      <c r="EF101" s="46"/>
      <c r="EG101" s="46"/>
      <c r="EH101" s="46"/>
      <c r="EI101" s="46"/>
      <c r="EJ101" s="46"/>
      <c r="EK101" s="46"/>
      <c r="EL101" s="46"/>
      <c r="EM101" s="46"/>
      <c r="EN101" s="46"/>
    </row>
    <row r="102" spans="1:144" s="13" customFormat="1" ht="11.25" customHeight="1">
      <c r="A102" s="97" t="s">
        <v>213</v>
      </c>
      <c r="B102" s="33" t="s">
        <v>96</v>
      </c>
      <c r="C102" s="9" t="s">
        <v>39</v>
      </c>
      <c r="D102" s="9" t="s">
        <v>88</v>
      </c>
      <c r="E102" s="11" t="s">
        <v>105</v>
      </c>
      <c r="F102" s="11" t="s">
        <v>105</v>
      </c>
      <c r="G102" s="34" t="s">
        <v>107</v>
      </c>
      <c r="H102" s="46" t="s">
        <v>218</v>
      </c>
      <c r="I102" s="68">
        <v>0</v>
      </c>
      <c r="J102" s="68">
        <v>0</v>
      </c>
      <c r="K102" s="68">
        <v>0</v>
      </c>
      <c r="L102" s="68">
        <v>0</v>
      </c>
      <c r="M102" s="68">
        <v>509</v>
      </c>
      <c r="N102" s="68">
        <v>0</v>
      </c>
      <c r="O102" s="68"/>
      <c r="P102" s="68"/>
      <c r="Q102" s="68"/>
      <c r="R102" s="68"/>
      <c r="S102" s="68"/>
      <c r="T102" s="68"/>
      <c r="U102" s="68"/>
      <c r="V102" s="68"/>
      <c r="W102" s="68"/>
      <c r="X102" s="68"/>
      <c r="Y102" s="68"/>
      <c r="Z102" s="68"/>
      <c r="AA102" s="68"/>
      <c r="AB102" s="68"/>
      <c r="AC102" s="33" t="s">
        <v>57</v>
      </c>
      <c r="AD102" s="33" t="s">
        <v>58</v>
      </c>
      <c r="AE102" s="33"/>
      <c r="AF102" s="74"/>
      <c r="AG102" s="33"/>
      <c r="AH102" s="48"/>
      <c r="AI102" s="36" t="s">
        <v>109</v>
      </c>
      <c r="AJ102" s="74"/>
      <c r="AK102" s="74"/>
      <c r="AL102" s="74"/>
      <c r="AM102" s="74"/>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row>
    <row r="103" spans="1:144" s="34" customFormat="1" ht="11.25" customHeight="1">
      <c r="A103" s="97" t="s">
        <v>213</v>
      </c>
      <c r="B103" s="33" t="s">
        <v>96</v>
      </c>
      <c r="C103" s="9" t="s">
        <v>39</v>
      </c>
      <c r="D103" s="10" t="s">
        <v>48</v>
      </c>
      <c r="E103" s="11" t="s">
        <v>42</v>
      </c>
      <c r="F103" s="33" t="s">
        <v>73</v>
      </c>
      <c r="G103" s="36" t="s">
        <v>219</v>
      </c>
      <c r="H103" s="34" t="s">
        <v>220</v>
      </c>
      <c r="I103" s="68">
        <v>5934</v>
      </c>
      <c r="J103" s="68"/>
      <c r="K103" s="68">
        <v>14611</v>
      </c>
      <c r="L103" s="68">
        <v>645</v>
      </c>
      <c r="M103" s="68">
        <v>4385</v>
      </c>
      <c r="N103" s="68"/>
      <c r="O103" s="68">
        <v>11771</v>
      </c>
      <c r="P103" s="68"/>
      <c r="Q103" s="68"/>
      <c r="R103" s="68"/>
      <c r="S103" s="68"/>
      <c r="T103" s="68"/>
      <c r="U103" s="68"/>
      <c r="V103" s="68"/>
      <c r="W103" s="68"/>
      <c r="X103" s="68"/>
      <c r="Y103" s="68"/>
      <c r="Z103" s="68"/>
      <c r="AA103" s="68"/>
      <c r="AB103" s="68"/>
      <c r="AC103" s="33" t="s">
        <v>45</v>
      </c>
      <c r="AD103" s="33" t="s">
        <v>46</v>
      </c>
      <c r="AE103" s="33"/>
      <c r="AF103" s="36"/>
      <c r="AG103" s="33"/>
      <c r="AH103" s="48">
        <v>11</v>
      </c>
      <c r="AI103" s="36" t="s">
        <v>103</v>
      </c>
      <c r="AJ103" s="36"/>
      <c r="AK103" s="36"/>
      <c r="AL103" s="36"/>
      <c r="AM103" s="36" t="s">
        <v>221</v>
      </c>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row>
    <row r="104" spans="1:144" s="34" customFormat="1" ht="11.25" customHeight="1">
      <c r="A104" s="97" t="s">
        <v>213</v>
      </c>
      <c r="B104" s="33" t="s">
        <v>96</v>
      </c>
      <c r="C104" s="9" t="s">
        <v>39</v>
      </c>
      <c r="D104" s="9" t="s">
        <v>88</v>
      </c>
      <c r="E104" s="11" t="s">
        <v>42</v>
      </c>
      <c r="F104" s="33" t="s">
        <v>73</v>
      </c>
      <c r="G104" s="36" t="s">
        <v>101</v>
      </c>
      <c r="H104" s="34" t="s">
        <v>104</v>
      </c>
      <c r="I104" s="68">
        <v>0</v>
      </c>
      <c r="J104" s="68">
        <v>0</v>
      </c>
      <c r="K104" s="68">
        <v>0</v>
      </c>
      <c r="L104" s="68">
        <v>0</v>
      </c>
      <c r="M104" s="68">
        <v>740</v>
      </c>
      <c r="N104" s="68">
        <v>0</v>
      </c>
      <c r="O104" s="68"/>
      <c r="P104" s="68"/>
      <c r="Q104" s="68"/>
      <c r="R104" s="68"/>
      <c r="S104" s="68"/>
      <c r="T104" s="68"/>
      <c r="U104" s="68"/>
      <c r="V104" s="68"/>
      <c r="W104" s="68"/>
      <c r="X104" s="68"/>
      <c r="Y104" s="68"/>
      <c r="Z104" s="68"/>
      <c r="AA104" s="68"/>
      <c r="AB104" s="68"/>
      <c r="AC104" s="33" t="s">
        <v>57</v>
      </c>
      <c r="AD104" s="33" t="s">
        <v>58</v>
      </c>
      <c r="AE104" s="33"/>
      <c r="AF104" s="36"/>
      <c r="AG104" s="33"/>
      <c r="AH104" s="48"/>
      <c r="AI104" s="36" t="s">
        <v>99</v>
      </c>
      <c r="AJ104" s="36"/>
      <c r="AK104" s="36"/>
      <c r="AL104" s="36"/>
      <c r="AM104" s="36"/>
    </row>
    <row r="105" spans="1:144" s="34" customFormat="1" ht="11.25" customHeight="1">
      <c r="A105" s="97" t="s">
        <v>213</v>
      </c>
      <c r="B105" s="33" t="s">
        <v>96</v>
      </c>
      <c r="C105" s="9" t="s">
        <v>39</v>
      </c>
      <c r="D105" s="10" t="s">
        <v>48</v>
      </c>
      <c r="E105" s="11" t="s">
        <v>105</v>
      </c>
      <c r="F105" s="33" t="s">
        <v>222</v>
      </c>
      <c r="G105" s="34" t="s">
        <v>107</v>
      </c>
      <c r="H105" s="34" t="s">
        <v>108</v>
      </c>
      <c r="I105" s="88">
        <v>9456.7199999999993</v>
      </c>
      <c r="J105" s="68">
        <v>975.33900000000006</v>
      </c>
      <c r="K105" s="88">
        <v>9456.7199999999993</v>
      </c>
      <c r="L105" s="68">
        <v>975.33900000000006</v>
      </c>
      <c r="M105" s="88">
        <v>9456.7199999999993</v>
      </c>
      <c r="N105" s="68">
        <v>975.33900000000006</v>
      </c>
      <c r="O105" s="68">
        <v>4170</v>
      </c>
      <c r="P105" s="68"/>
      <c r="Q105" s="68"/>
      <c r="R105" s="73"/>
      <c r="S105" s="73"/>
      <c r="T105" s="73"/>
      <c r="U105" s="73"/>
      <c r="V105" s="73"/>
      <c r="W105" s="73"/>
      <c r="X105" s="73"/>
      <c r="Y105" s="73"/>
      <c r="Z105" s="73"/>
      <c r="AA105" s="73"/>
      <c r="AB105" s="73"/>
      <c r="AC105" s="33" t="s">
        <v>57</v>
      </c>
      <c r="AD105" s="33" t="s">
        <v>46</v>
      </c>
      <c r="AE105" s="33"/>
      <c r="AF105" s="49"/>
      <c r="AG105" s="33"/>
      <c r="AH105" s="48">
        <v>14.64</v>
      </c>
      <c r="AI105" s="36" t="s">
        <v>109</v>
      </c>
      <c r="AJ105" s="74"/>
      <c r="AK105" s="74"/>
      <c r="AL105" s="74"/>
      <c r="AM105" s="106" t="s">
        <v>223</v>
      </c>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row>
    <row r="106" spans="1:144" s="30" customFormat="1" ht="11.25" customHeight="1">
      <c r="A106" s="97" t="s">
        <v>213</v>
      </c>
      <c r="B106" s="33" t="s">
        <v>96</v>
      </c>
      <c r="C106" s="9" t="s">
        <v>39</v>
      </c>
      <c r="D106" s="10" t="s">
        <v>48</v>
      </c>
      <c r="E106" s="11" t="s">
        <v>105</v>
      </c>
      <c r="F106" s="33" t="s">
        <v>228</v>
      </c>
      <c r="G106" s="34" t="s">
        <v>107</v>
      </c>
      <c r="H106" s="36" t="s">
        <v>108</v>
      </c>
      <c r="I106" s="88">
        <v>4343.2430000000004</v>
      </c>
      <c r="J106" s="68">
        <v>199.24359999999999</v>
      </c>
      <c r="K106" s="88">
        <v>4343.2430000000004</v>
      </c>
      <c r="L106" s="68">
        <v>199.24359999999999</v>
      </c>
      <c r="M106" s="88">
        <v>4343.2430000000004</v>
      </c>
      <c r="N106" s="68">
        <v>199.24359999999999</v>
      </c>
      <c r="O106" s="17">
        <v>750</v>
      </c>
      <c r="P106" s="17"/>
      <c r="Q106" s="68"/>
      <c r="R106" s="17"/>
      <c r="S106" s="17"/>
      <c r="T106" s="17"/>
      <c r="U106" s="17"/>
      <c r="V106" s="17"/>
      <c r="W106" s="17"/>
      <c r="X106" s="17"/>
      <c r="Y106" s="17"/>
      <c r="Z106" s="17"/>
      <c r="AA106" s="17"/>
      <c r="AB106" s="17"/>
      <c r="AC106" s="33" t="s">
        <v>57</v>
      </c>
      <c r="AD106" s="33" t="s">
        <v>46</v>
      </c>
      <c r="AE106" s="33"/>
      <c r="AF106" s="49"/>
      <c r="AG106" s="33"/>
      <c r="AH106" s="48">
        <v>22.76</v>
      </c>
      <c r="AI106" s="36" t="s">
        <v>109</v>
      </c>
      <c r="AJ106" s="74"/>
      <c r="AK106" s="74"/>
      <c r="AL106" s="74"/>
      <c r="AM106" s="106" t="s">
        <v>223</v>
      </c>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row>
    <row r="107" spans="1:144" s="22" customFormat="1">
      <c r="A107" s="97" t="s">
        <v>213</v>
      </c>
      <c r="B107" s="33" t="s">
        <v>96</v>
      </c>
      <c r="C107" s="9" t="s">
        <v>39</v>
      </c>
      <c r="D107" s="10" t="s">
        <v>48</v>
      </c>
      <c r="E107" s="11" t="s">
        <v>105</v>
      </c>
      <c r="F107" s="33" t="s">
        <v>106</v>
      </c>
      <c r="G107" s="34" t="s">
        <v>107</v>
      </c>
      <c r="H107" s="34" t="s">
        <v>108</v>
      </c>
      <c r="I107" s="88">
        <v>25462.89</v>
      </c>
      <c r="J107" s="68">
        <v>1070.7529999999999</v>
      </c>
      <c r="K107" s="88">
        <v>25462.89</v>
      </c>
      <c r="L107" s="68">
        <v>1070.7529999999999</v>
      </c>
      <c r="M107" s="88">
        <v>25462.89</v>
      </c>
      <c r="N107" s="68">
        <v>1070.7529999999999</v>
      </c>
      <c r="O107" s="17">
        <v>6700</v>
      </c>
      <c r="P107" s="17"/>
      <c r="Q107" s="17"/>
      <c r="R107" s="17"/>
      <c r="S107" s="17"/>
      <c r="T107" s="17"/>
      <c r="U107" s="17"/>
      <c r="V107" s="17"/>
      <c r="W107" s="17"/>
      <c r="X107" s="17"/>
      <c r="Y107" s="17"/>
      <c r="Z107" s="17"/>
      <c r="AA107" s="17"/>
      <c r="AB107" s="17"/>
      <c r="AC107" s="33" t="s">
        <v>57</v>
      </c>
      <c r="AD107" s="33" t="s">
        <v>46</v>
      </c>
      <c r="AE107" s="33"/>
      <c r="AF107" s="49"/>
      <c r="AG107" s="33"/>
      <c r="AH107" s="48">
        <v>7</v>
      </c>
      <c r="AI107" s="36" t="s">
        <v>109</v>
      </c>
      <c r="AJ107" s="74"/>
      <c r="AK107" s="74"/>
      <c r="AL107" s="74"/>
      <c r="AM107" s="106" t="s">
        <v>223</v>
      </c>
    </row>
    <row r="108" spans="1:144" s="22" customFormat="1">
      <c r="A108" s="97" t="s">
        <v>213</v>
      </c>
      <c r="B108" s="100" t="s">
        <v>214</v>
      </c>
      <c r="C108" s="9" t="s">
        <v>39</v>
      </c>
      <c r="D108" s="10" t="s">
        <v>67</v>
      </c>
      <c r="E108" s="10" t="s">
        <v>68</v>
      </c>
      <c r="F108" s="100"/>
      <c r="G108" s="101" t="s">
        <v>215</v>
      </c>
      <c r="H108" s="97" t="s">
        <v>216</v>
      </c>
      <c r="I108" s="39">
        <v>1000</v>
      </c>
      <c r="J108" s="99"/>
      <c r="K108" s="102"/>
      <c r="L108" s="103"/>
      <c r="M108" s="102"/>
      <c r="N108" s="103"/>
      <c r="O108" s="102"/>
      <c r="P108" s="103"/>
      <c r="Q108" s="174"/>
      <c r="R108" s="104"/>
      <c r="S108" s="174"/>
      <c r="T108" s="104"/>
      <c r="U108" s="174"/>
      <c r="V108" s="104"/>
      <c r="W108" s="174"/>
      <c r="X108" s="104"/>
      <c r="Y108" s="174"/>
      <c r="Z108" s="104"/>
      <c r="AA108" s="174"/>
      <c r="AB108" s="104"/>
      <c r="AC108" s="104"/>
      <c r="AD108" s="169"/>
      <c r="AE108" s="28"/>
      <c r="AF108" s="28"/>
      <c r="AG108" s="28"/>
      <c r="AH108" s="28"/>
      <c r="AI108" s="105"/>
      <c r="AJ108" s="105"/>
      <c r="AK108" s="28"/>
      <c r="AL108" s="28"/>
      <c r="AM108" s="28"/>
    </row>
    <row r="109" spans="1:144" s="22" customFormat="1">
      <c r="A109" s="107" t="s">
        <v>213</v>
      </c>
      <c r="B109" s="98" t="s">
        <v>214</v>
      </c>
      <c r="C109" s="9" t="s">
        <v>39</v>
      </c>
      <c r="D109" s="98" t="s">
        <v>48</v>
      </c>
      <c r="E109" s="98" t="s">
        <v>42</v>
      </c>
      <c r="F109" s="98" t="s">
        <v>42</v>
      </c>
      <c r="G109" s="108" t="s">
        <v>248</v>
      </c>
      <c r="H109" s="108"/>
      <c r="I109" s="110">
        <v>80</v>
      </c>
      <c r="J109" s="109">
        <v>1.0033185185185185</v>
      </c>
      <c r="K109" s="110">
        <v>80</v>
      </c>
      <c r="L109" s="109">
        <v>1.0033185185185185</v>
      </c>
      <c r="M109" s="110">
        <v>80</v>
      </c>
      <c r="N109" s="109">
        <v>1.0033185185185185</v>
      </c>
      <c r="O109" s="110">
        <v>80</v>
      </c>
      <c r="P109" s="109">
        <v>1.0033185185185185</v>
      </c>
      <c r="Q109" s="110"/>
      <c r="R109" s="110"/>
      <c r="S109" s="110"/>
      <c r="T109" s="110"/>
      <c r="U109" s="110"/>
      <c r="V109" s="110"/>
      <c r="W109" s="110"/>
      <c r="X109" s="110"/>
      <c r="Y109" s="110"/>
      <c r="Z109" s="110"/>
      <c r="AA109" s="110"/>
      <c r="AB109" s="109"/>
      <c r="AC109" s="111" t="s">
        <v>45</v>
      </c>
      <c r="AD109" s="98" t="s">
        <v>46</v>
      </c>
      <c r="AE109" s="98"/>
      <c r="AF109" s="98"/>
      <c r="AG109" s="108"/>
      <c r="AH109" s="108"/>
      <c r="AI109" s="107"/>
      <c r="AJ109" s="107"/>
      <c r="AK109" s="108"/>
      <c r="AL109" s="108"/>
      <c r="AM109" s="108"/>
    </row>
    <row r="110" spans="1:144" s="22" customFormat="1">
      <c r="A110" s="97" t="s">
        <v>213</v>
      </c>
      <c r="B110" s="53" t="s">
        <v>84</v>
      </c>
      <c r="C110" s="9" t="s">
        <v>39</v>
      </c>
      <c r="D110" s="10" t="s">
        <v>40</v>
      </c>
      <c r="E110" s="9" t="s">
        <v>42</v>
      </c>
      <c r="F110" s="33" t="s">
        <v>73</v>
      </c>
      <c r="G110" s="14" t="s">
        <v>224</v>
      </c>
      <c r="H110" s="14"/>
      <c r="I110" s="39">
        <v>0</v>
      </c>
      <c r="J110" s="18">
        <v>0</v>
      </c>
      <c r="K110" s="39">
        <v>2000</v>
      </c>
      <c r="L110" s="18">
        <v>25.082962962962963</v>
      </c>
      <c r="M110" s="39">
        <v>0</v>
      </c>
      <c r="N110" s="18">
        <v>0</v>
      </c>
      <c r="O110" s="39">
        <v>500</v>
      </c>
      <c r="P110" s="18">
        <v>6.2707407407407407</v>
      </c>
      <c r="Q110" s="39">
        <v>0</v>
      </c>
      <c r="R110" s="18">
        <v>0</v>
      </c>
      <c r="S110" s="39">
        <v>0</v>
      </c>
      <c r="T110" s="18">
        <v>0</v>
      </c>
      <c r="U110" s="39">
        <v>0</v>
      </c>
      <c r="V110" s="18">
        <v>0</v>
      </c>
      <c r="W110" s="39">
        <v>0</v>
      </c>
      <c r="X110" s="18">
        <v>0</v>
      </c>
      <c r="Y110" s="39">
        <v>0</v>
      </c>
      <c r="Z110" s="18">
        <v>0</v>
      </c>
      <c r="AA110" s="39">
        <v>0</v>
      </c>
      <c r="AB110" s="18">
        <v>0</v>
      </c>
      <c r="AC110" s="10" t="s">
        <v>45</v>
      </c>
      <c r="AD110" s="10" t="s">
        <v>46</v>
      </c>
      <c r="AE110" s="8" t="s">
        <v>71</v>
      </c>
      <c r="AF110" s="8" t="s">
        <v>86</v>
      </c>
      <c r="AG110" s="56">
        <v>19408.900000000001</v>
      </c>
      <c r="AH110" s="57"/>
      <c r="AI110" s="21" t="s">
        <v>225</v>
      </c>
      <c r="AJ110" s="21" t="s">
        <v>225</v>
      </c>
      <c r="AK110" s="59">
        <v>0.17446751507032818</v>
      </c>
      <c r="AL110" s="60">
        <v>31.353703703703705</v>
      </c>
      <c r="AM110" s="30" t="s">
        <v>87</v>
      </c>
    </row>
    <row r="111" spans="1:144" s="22" customFormat="1">
      <c r="A111" s="97" t="s">
        <v>213</v>
      </c>
      <c r="B111" s="53" t="s">
        <v>84</v>
      </c>
      <c r="C111" s="9" t="s">
        <v>39</v>
      </c>
      <c r="D111" s="10" t="s">
        <v>40</v>
      </c>
      <c r="E111" s="9" t="s">
        <v>42</v>
      </c>
      <c r="F111" s="10" t="s">
        <v>41</v>
      </c>
      <c r="G111" s="14" t="s">
        <v>229</v>
      </c>
      <c r="H111" s="14"/>
      <c r="I111" s="39">
        <v>6900</v>
      </c>
      <c r="J111" s="18">
        <v>86.536222222222221</v>
      </c>
      <c r="K111" s="39">
        <v>8495</v>
      </c>
      <c r="L111" s="18">
        <v>106.53988518518518</v>
      </c>
      <c r="M111" s="39">
        <v>11075</v>
      </c>
      <c r="N111" s="18">
        <v>138.89690740740738</v>
      </c>
      <c r="O111" s="39">
        <v>9150</v>
      </c>
      <c r="P111" s="18">
        <v>114.75455555555556</v>
      </c>
      <c r="Q111" s="39">
        <v>0</v>
      </c>
      <c r="R111" s="18">
        <v>0</v>
      </c>
      <c r="S111" s="39">
        <v>0</v>
      </c>
      <c r="T111" s="18">
        <v>0</v>
      </c>
      <c r="U111" s="39">
        <v>0</v>
      </c>
      <c r="V111" s="18">
        <v>0</v>
      </c>
      <c r="W111" s="39">
        <v>0</v>
      </c>
      <c r="X111" s="18">
        <v>0</v>
      </c>
      <c r="Y111" s="39">
        <v>0</v>
      </c>
      <c r="Z111" s="18">
        <v>0</v>
      </c>
      <c r="AA111" s="39">
        <v>0</v>
      </c>
      <c r="AB111" s="18">
        <v>0</v>
      </c>
      <c r="AC111" s="10" t="s">
        <v>45</v>
      </c>
      <c r="AD111" s="10" t="s">
        <v>46</v>
      </c>
      <c r="AE111" s="8" t="s">
        <v>71</v>
      </c>
      <c r="AF111" s="8" t="s">
        <v>86</v>
      </c>
      <c r="AG111" s="56">
        <v>19100</v>
      </c>
      <c r="AH111" s="57"/>
      <c r="AI111" s="21" t="s">
        <v>230</v>
      </c>
      <c r="AJ111" s="21" t="s">
        <v>230</v>
      </c>
      <c r="AK111" s="59">
        <v>0.17450261780104712</v>
      </c>
      <c r="AL111" s="60">
        <v>446.7275703703703</v>
      </c>
      <c r="AM111" s="30" t="s">
        <v>87</v>
      </c>
    </row>
    <row r="112" spans="1:144" s="22" customFormat="1">
      <c r="A112" s="97" t="s">
        <v>213</v>
      </c>
      <c r="B112" s="10" t="s">
        <v>84</v>
      </c>
      <c r="C112" s="9" t="s">
        <v>39</v>
      </c>
      <c r="D112" s="9" t="s">
        <v>88</v>
      </c>
      <c r="E112" s="9" t="s">
        <v>42</v>
      </c>
      <c r="F112" s="11" t="s">
        <v>42</v>
      </c>
      <c r="G112" s="45" t="s">
        <v>89</v>
      </c>
      <c r="H112" s="45"/>
      <c r="I112" s="61">
        <v>0</v>
      </c>
      <c r="J112" s="18">
        <v>0</v>
      </c>
      <c r="K112" s="61">
        <v>59.231392522282682</v>
      </c>
      <c r="L112" s="18">
        <v>0</v>
      </c>
      <c r="M112" s="61">
        <v>0</v>
      </c>
      <c r="N112" s="18">
        <v>0</v>
      </c>
      <c r="O112" s="61">
        <v>0</v>
      </c>
      <c r="P112" s="18">
        <v>0</v>
      </c>
      <c r="Q112" s="61">
        <v>0</v>
      </c>
      <c r="R112" s="18">
        <v>0</v>
      </c>
      <c r="S112" s="61">
        <v>0</v>
      </c>
      <c r="T112" s="18">
        <v>0</v>
      </c>
      <c r="U112" s="61">
        <v>0</v>
      </c>
      <c r="V112" s="18">
        <v>0</v>
      </c>
      <c r="W112" s="61">
        <v>0</v>
      </c>
      <c r="X112" s="18">
        <v>0</v>
      </c>
      <c r="Y112" s="61">
        <v>0</v>
      </c>
      <c r="Z112" s="18">
        <v>0</v>
      </c>
      <c r="AA112" s="61">
        <v>0</v>
      </c>
      <c r="AB112" s="18">
        <v>0</v>
      </c>
      <c r="AC112" s="10" t="s">
        <v>57</v>
      </c>
      <c r="AD112" s="10" t="s">
        <v>58</v>
      </c>
      <c r="AE112" s="8" t="s">
        <v>71</v>
      </c>
      <c r="AF112" s="8" t="s">
        <v>71</v>
      </c>
      <c r="AG112" s="62" t="s">
        <v>90</v>
      </c>
      <c r="AH112" s="57"/>
      <c r="AI112" s="21" t="s">
        <v>71</v>
      </c>
      <c r="AJ112" s="21" t="s">
        <v>71</v>
      </c>
      <c r="AK112" s="63" t="s">
        <v>71</v>
      </c>
      <c r="AL112" s="60">
        <v>0</v>
      </c>
      <c r="AM112" s="30" t="s">
        <v>71</v>
      </c>
    </row>
    <row r="113" spans="1:64" s="22" customFormat="1">
      <c r="A113" s="97" t="s">
        <v>213</v>
      </c>
      <c r="B113" s="53" t="s">
        <v>84</v>
      </c>
      <c r="C113" s="9" t="s">
        <v>39</v>
      </c>
      <c r="D113" s="10" t="s">
        <v>53</v>
      </c>
      <c r="E113" s="10" t="s">
        <v>54</v>
      </c>
      <c r="F113" s="10"/>
      <c r="G113" s="14" t="s">
        <v>116</v>
      </c>
      <c r="H113" s="14"/>
      <c r="I113" s="17">
        <v>419.25</v>
      </c>
      <c r="J113" s="18">
        <v>0</v>
      </c>
      <c r="K113" s="17">
        <v>0</v>
      </c>
      <c r="L113" s="18">
        <v>0</v>
      </c>
      <c r="M113" s="17">
        <v>419.25</v>
      </c>
      <c r="N113" s="18">
        <v>0</v>
      </c>
      <c r="O113" s="17">
        <v>0</v>
      </c>
      <c r="P113" s="18">
        <v>0</v>
      </c>
      <c r="Q113" s="17">
        <v>0</v>
      </c>
      <c r="R113" s="18">
        <v>0</v>
      </c>
      <c r="S113" s="17">
        <v>0</v>
      </c>
      <c r="T113" s="18">
        <v>0</v>
      </c>
      <c r="U113" s="17">
        <v>0</v>
      </c>
      <c r="V113" s="18">
        <v>0</v>
      </c>
      <c r="W113" s="17">
        <v>0</v>
      </c>
      <c r="X113" s="18">
        <v>0</v>
      </c>
      <c r="Y113" s="17">
        <v>0</v>
      </c>
      <c r="Z113" s="18">
        <v>0</v>
      </c>
      <c r="AA113" s="17">
        <v>0</v>
      </c>
      <c r="AB113" s="18">
        <v>0</v>
      </c>
      <c r="AC113" s="10" t="s">
        <v>57</v>
      </c>
      <c r="AD113" s="10" t="s">
        <v>58</v>
      </c>
      <c r="AE113" s="8" t="s">
        <v>71</v>
      </c>
      <c r="AF113" s="8" t="s">
        <v>71</v>
      </c>
      <c r="AG113" s="62" t="s">
        <v>71</v>
      </c>
      <c r="AH113" s="57"/>
      <c r="AI113" s="21" t="s">
        <v>71</v>
      </c>
      <c r="AJ113" s="21" t="s">
        <v>71</v>
      </c>
      <c r="AK113" s="63" t="s">
        <v>71</v>
      </c>
      <c r="AL113" s="60">
        <v>0</v>
      </c>
      <c r="AM113" s="30" t="s">
        <v>71</v>
      </c>
    </row>
    <row r="114" spans="1:64" s="22" customFormat="1">
      <c r="A114" s="97" t="s">
        <v>213</v>
      </c>
      <c r="B114" s="10" t="s">
        <v>47</v>
      </c>
      <c r="C114" s="9" t="s">
        <v>39</v>
      </c>
      <c r="D114" s="10" t="s">
        <v>48</v>
      </c>
      <c r="E114" s="11" t="s">
        <v>42</v>
      </c>
      <c r="F114" s="10" t="s">
        <v>41</v>
      </c>
      <c r="G114" s="14" t="s">
        <v>231</v>
      </c>
      <c r="H114" s="23" t="s">
        <v>232</v>
      </c>
      <c r="I114" s="17">
        <v>598</v>
      </c>
      <c r="J114" s="18"/>
      <c r="K114" s="17">
        <v>1104</v>
      </c>
      <c r="L114" s="18"/>
      <c r="M114" s="17">
        <v>1173</v>
      </c>
      <c r="N114" s="18"/>
      <c r="O114" s="17">
        <v>786</v>
      </c>
      <c r="P114" s="18"/>
      <c r="Q114" s="17"/>
      <c r="R114" s="18"/>
      <c r="S114" s="17"/>
      <c r="T114" s="18"/>
      <c r="U114" s="17"/>
      <c r="V114" s="18"/>
      <c r="W114" s="17"/>
      <c r="X114" s="18"/>
      <c r="Y114" s="17"/>
      <c r="Z114" s="18"/>
      <c r="AA114" s="17"/>
      <c r="AB114" s="18"/>
      <c r="AC114" s="10" t="s">
        <v>45</v>
      </c>
      <c r="AD114" s="10" t="s">
        <v>46</v>
      </c>
      <c r="AE114" s="24"/>
      <c r="AF114" s="24"/>
      <c r="AG114" s="25"/>
      <c r="AH114" s="26" t="e">
        <v>#VALUE!</v>
      </c>
      <c r="AI114" s="27"/>
      <c r="AJ114" s="27"/>
      <c r="AK114" s="26"/>
      <c r="AL114" s="26"/>
      <c r="AM114" s="24" t="s">
        <v>233</v>
      </c>
    </row>
    <row r="115" spans="1:64" s="22" customFormat="1">
      <c r="A115" s="97" t="s">
        <v>213</v>
      </c>
      <c r="B115" s="10" t="s">
        <v>47</v>
      </c>
      <c r="C115" s="9" t="s">
        <v>39</v>
      </c>
      <c r="D115" s="9" t="s">
        <v>88</v>
      </c>
      <c r="E115" s="11" t="s">
        <v>42</v>
      </c>
      <c r="F115" s="10" t="s">
        <v>41</v>
      </c>
      <c r="G115" s="14" t="s">
        <v>234</v>
      </c>
      <c r="H115" s="23" t="s">
        <v>235</v>
      </c>
      <c r="I115" s="17"/>
      <c r="J115" s="18"/>
      <c r="K115" s="17"/>
      <c r="L115" s="18"/>
      <c r="M115" s="17">
        <v>536.70000000000005</v>
      </c>
      <c r="N115" s="18"/>
      <c r="O115" s="17"/>
      <c r="P115" s="18"/>
      <c r="Q115" s="17"/>
      <c r="R115" s="18"/>
      <c r="S115" s="17"/>
      <c r="T115" s="18"/>
      <c r="U115" s="17"/>
      <c r="V115" s="18"/>
      <c r="W115" s="17"/>
      <c r="X115" s="18"/>
      <c r="Y115" s="17"/>
      <c r="Z115" s="18"/>
      <c r="AA115" s="17"/>
      <c r="AB115" s="18"/>
      <c r="AC115" s="10" t="s">
        <v>57</v>
      </c>
      <c r="AD115" s="10" t="s">
        <v>58</v>
      </c>
      <c r="AE115" s="24"/>
      <c r="AF115" s="24"/>
      <c r="AG115" s="25"/>
      <c r="AH115" s="26" t="e">
        <v>#VALUE!</v>
      </c>
      <c r="AI115" s="27"/>
      <c r="AJ115" s="27"/>
      <c r="AK115" s="26"/>
      <c r="AL115" s="26"/>
      <c r="AM115" s="24"/>
    </row>
    <row r="116" spans="1:64" s="22" customFormat="1">
      <c r="A116" s="97" t="s">
        <v>213</v>
      </c>
      <c r="B116" s="33" t="s">
        <v>62</v>
      </c>
      <c r="C116" s="9" t="s">
        <v>39</v>
      </c>
      <c r="D116" s="10" t="s">
        <v>67</v>
      </c>
      <c r="E116" s="10" t="s">
        <v>68</v>
      </c>
      <c r="F116" s="33"/>
      <c r="G116" s="36" t="s">
        <v>69</v>
      </c>
      <c r="H116" s="36" t="s">
        <v>70</v>
      </c>
      <c r="I116" s="39">
        <v>1302.6420000000001</v>
      </c>
      <c r="J116" s="40">
        <v>91.8</v>
      </c>
      <c r="K116" s="39">
        <v>0</v>
      </c>
      <c r="L116" s="40"/>
      <c r="M116" s="39">
        <v>0</v>
      </c>
      <c r="N116" s="40"/>
      <c r="O116" s="39">
        <v>0</v>
      </c>
      <c r="P116" s="40"/>
      <c r="Q116" s="39">
        <v>0</v>
      </c>
      <c r="R116" s="40"/>
      <c r="S116" s="39">
        <v>0</v>
      </c>
      <c r="T116" s="40"/>
      <c r="U116" s="39">
        <v>0</v>
      </c>
      <c r="V116" s="40"/>
      <c r="W116" s="39"/>
      <c r="X116" s="40"/>
      <c r="Y116" s="39">
        <v>0</v>
      </c>
      <c r="Z116" s="40"/>
      <c r="AA116" s="39">
        <v>0</v>
      </c>
      <c r="AB116" s="40"/>
      <c r="AC116" s="41" t="s">
        <v>57</v>
      </c>
      <c r="AD116" s="90" t="s">
        <v>58</v>
      </c>
      <c r="AE116" s="36"/>
      <c r="AF116" s="33"/>
      <c r="AG116" s="33"/>
      <c r="AH116" s="34"/>
      <c r="AI116" s="36" t="s">
        <v>71</v>
      </c>
      <c r="AJ116" s="36"/>
      <c r="AK116" s="44">
        <v>0</v>
      </c>
      <c r="AL116" s="39" t="s">
        <v>71</v>
      </c>
      <c r="AM116" s="34" t="s">
        <v>217</v>
      </c>
    </row>
    <row r="117" spans="1:64" s="22" customFormat="1">
      <c r="A117" s="97" t="s">
        <v>213</v>
      </c>
      <c r="B117" s="33" t="s">
        <v>62</v>
      </c>
      <c r="C117" s="9" t="s">
        <v>39</v>
      </c>
      <c r="D117" s="9" t="s">
        <v>88</v>
      </c>
      <c r="E117" s="11" t="s">
        <v>42</v>
      </c>
      <c r="F117" s="33" t="s">
        <v>73</v>
      </c>
      <c r="G117" s="36" t="s">
        <v>226</v>
      </c>
      <c r="H117" s="34" t="s">
        <v>194</v>
      </c>
      <c r="I117" s="39"/>
      <c r="J117" s="40"/>
      <c r="K117" s="39">
        <v>537.5</v>
      </c>
      <c r="L117" s="40"/>
      <c r="M117" s="39"/>
      <c r="N117" s="40"/>
      <c r="O117" s="39"/>
      <c r="P117" s="40"/>
      <c r="Q117" s="39"/>
      <c r="R117" s="40"/>
      <c r="S117" s="39"/>
      <c r="T117" s="40"/>
      <c r="U117" s="39"/>
      <c r="V117" s="40"/>
      <c r="W117" s="39"/>
      <c r="X117" s="40"/>
      <c r="Y117" s="39"/>
      <c r="Z117" s="40"/>
      <c r="AA117" s="39"/>
      <c r="AB117" s="40"/>
      <c r="AC117" s="48"/>
      <c r="AD117" s="90"/>
      <c r="AE117" s="33"/>
      <c r="AF117" s="33"/>
      <c r="AG117" s="33"/>
      <c r="AH117" s="34"/>
      <c r="AI117" s="36"/>
      <c r="AJ117" s="36"/>
      <c r="AK117" s="34"/>
      <c r="AL117" s="34"/>
      <c r="AM117" s="34"/>
    </row>
    <row r="118" spans="1:64" s="22" customFormat="1">
      <c r="A118" s="97" t="s">
        <v>213</v>
      </c>
      <c r="B118" s="33" t="s">
        <v>62</v>
      </c>
      <c r="C118" s="9" t="s">
        <v>39</v>
      </c>
      <c r="D118" s="10" t="s">
        <v>48</v>
      </c>
      <c r="E118" s="11" t="s">
        <v>42</v>
      </c>
      <c r="F118" s="10" t="s">
        <v>41</v>
      </c>
      <c r="G118" s="36" t="s">
        <v>236</v>
      </c>
      <c r="H118" s="37" t="s">
        <v>237</v>
      </c>
      <c r="I118" s="39">
        <v>9200</v>
      </c>
      <c r="J118" s="80">
        <v>115.4</v>
      </c>
      <c r="K118" s="39">
        <v>8495</v>
      </c>
      <c r="L118" s="80">
        <v>106.5</v>
      </c>
      <c r="M118" s="39">
        <v>9625</v>
      </c>
      <c r="N118" s="80">
        <v>120.7</v>
      </c>
      <c r="O118" s="39">
        <v>11250</v>
      </c>
      <c r="P118" s="80">
        <v>141.1</v>
      </c>
      <c r="Q118" s="39"/>
      <c r="R118" s="80"/>
      <c r="S118" s="39"/>
      <c r="T118" s="80"/>
      <c r="U118" s="39"/>
      <c r="V118" s="38"/>
      <c r="W118" s="39"/>
      <c r="X118" s="38"/>
      <c r="Y118" s="39"/>
      <c r="Z118" s="40"/>
      <c r="AA118" s="39"/>
      <c r="AB118" s="40"/>
      <c r="AC118" s="41" t="s">
        <v>45</v>
      </c>
      <c r="AD118" s="33" t="s">
        <v>46</v>
      </c>
      <c r="AE118" s="36"/>
      <c r="AF118" s="33"/>
      <c r="AG118" s="33"/>
      <c r="AH118" s="42"/>
      <c r="AI118" s="36" t="s">
        <v>238</v>
      </c>
      <c r="AJ118" s="36" t="s">
        <v>239</v>
      </c>
      <c r="AK118" s="44">
        <v>0.25</v>
      </c>
      <c r="AL118" s="39">
        <f ca="1">120.925/0.055</f>
        <v>2198.6363636363635</v>
      </c>
      <c r="AM118" s="34"/>
    </row>
    <row r="119" spans="1:64" s="22" customFormat="1">
      <c r="A119" s="97" t="s">
        <v>213</v>
      </c>
      <c r="B119" s="33" t="s">
        <v>62</v>
      </c>
      <c r="C119" s="9" t="s">
        <v>39</v>
      </c>
      <c r="D119" s="9" t="s">
        <v>88</v>
      </c>
      <c r="E119" s="11" t="s">
        <v>42</v>
      </c>
      <c r="F119" s="10" t="s">
        <v>41</v>
      </c>
      <c r="G119" s="36" t="s">
        <v>240</v>
      </c>
      <c r="H119" s="34" t="s">
        <v>194</v>
      </c>
      <c r="I119" s="39"/>
      <c r="J119" s="40"/>
      <c r="K119" s="39">
        <v>537.5</v>
      </c>
      <c r="L119" s="40"/>
      <c r="M119" s="39"/>
      <c r="N119" s="40"/>
      <c r="O119" s="39"/>
      <c r="P119" s="40"/>
      <c r="Q119" s="39"/>
      <c r="R119" s="40"/>
      <c r="S119" s="39"/>
      <c r="T119" s="40"/>
      <c r="U119" s="39"/>
      <c r="V119" s="40"/>
      <c r="W119" s="39"/>
      <c r="X119" s="40"/>
      <c r="Y119" s="39"/>
      <c r="Z119" s="40"/>
      <c r="AA119" s="39"/>
      <c r="AB119" s="40"/>
      <c r="AC119" s="48"/>
      <c r="AD119" s="90"/>
      <c r="AE119" s="33"/>
      <c r="AF119" s="33"/>
      <c r="AG119" s="33"/>
      <c r="AH119" s="34"/>
      <c r="AI119" s="36"/>
      <c r="AJ119" s="36"/>
      <c r="AK119" s="34"/>
      <c r="AL119" s="34"/>
      <c r="AM119" s="34"/>
    </row>
    <row r="120" spans="1:64" s="22" customFormat="1">
      <c r="A120" s="97" t="s">
        <v>213</v>
      </c>
      <c r="B120" s="33" t="s">
        <v>62</v>
      </c>
      <c r="C120" s="9" t="s">
        <v>39</v>
      </c>
      <c r="D120" s="10" t="s">
        <v>48</v>
      </c>
      <c r="E120" s="11" t="s">
        <v>42</v>
      </c>
      <c r="F120" s="33" t="s">
        <v>113</v>
      </c>
      <c r="G120" s="36" t="s">
        <v>241</v>
      </c>
      <c r="H120" s="37" t="s">
        <v>237</v>
      </c>
      <c r="I120" s="39">
        <v>6900</v>
      </c>
      <c r="J120" s="80">
        <v>86.5</v>
      </c>
      <c r="K120" s="39">
        <v>3398</v>
      </c>
      <c r="L120" s="80">
        <v>42.5</v>
      </c>
      <c r="M120" s="39">
        <v>5730</v>
      </c>
      <c r="N120" s="80">
        <v>71.900000000000006</v>
      </c>
      <c r="O120" s="39">
        <v>6600</v>
      </c>
      <c r="P120" s="80">
        <v>82.8</v>
      </c>
      <c r="Q120" s="39"/>
      <c r="R120" s="80"/>
      <c r="S120" s="39"/>
      <c r="T120" s="80"/>
      <c r="U120" s="39"/>
      <c r="V120" s="38"/>
      <c r="W120" s="39"/>
      <c r="X120" s="38"/>
      <c r="Y120" s="39"/>
      <c r="Z120" s="40"/>
      <c r="AA120" s="39"/>
      <c r="AB120" s="40"/>
      <c r="AC120" s="41" t="s">
        <v>45</v>
      </c>
      <c r="AD120" s="33" t="s">
        <v>46</v>
      </c>
      <c r="AE120" s="36"/>
      <c r="AF120" s="33"/>
      <c r="AG120" s="33"/>
      <c r="AH120" s="34"/>
      <c r="AI120" s="36" t="s">
        <v>242</v>
      </c>
      <c r="AJ120" s="36" t="s">
        <v>243</v>
      </c>
      <c r="AK120" s="44">
        <v>0.9</v>
      </c>
      <c r="AL120" s="39">
        <f ca="1">255.33/0.06</f>
        <v>4255.5</v>
      </c>
      <c r="AM120" s="34"/>
    </row>
    <row r="121" spans="1:64" ht="12" customHeight="1">
      <c r="A121" s="97" t="s">
        <v>213</v>
      </c>
      <c r="B121" s="33" t="s">
        <v>62</v>
      </c>
      <c r="C121" s="9" t="s">
        <v>39</v>
      </c>
      <c r="D121" s="10" t="s">
        <v>48</v>
      </c>
      <c r="E121" s="33" t="s">
        <v>209</v>
      </c>
      <c r="F121" s="33"/>
      <c r="G121" s="36" t="s">
        <v>210</v>
      </c>
      <c r="H121" s="34" t="s">
        <v>244</v>
      </c>
      <c r="I121" s="39">
        <v>537.5</v>
      </c>
      <c r="J121" s="43">
        <v>25.7</v>
      </c>
      <c r="K121" s="39">
        <v>537.5</v>
      </c>
      <c r="L121" s="80">
        <v>25.7</v>
      </c>
      <c r="M121" s="39">
        <v>325.44765000000001</v>
      </c>
      <c r="N121" s="80">
        <v>15.5</v>
      </c>
      <c r="O121" s="39"/>
      <c r="P121" s="80"/>
      <c r="Q121" s="39"/>
      <c r="R121" s="80"/>
      <c r="S121" s="39"/>
      <c r="T121" s="80"/>
      <c r="U121" s="39"/>
      <c r="V121" s="38"/>
      <c r="W121" s="39"/>
      <c r="X121" s="38"/>
      <c r="Y121" s="39"/>
      <c r="Z121" s="38"/>
      <c r="AA121" s="39"/>
      <c r="AB121" s="38"/>
      <c r="AC121" s="41" t="s">
        <v>45</v>
      </c>
      <c r="AD121" s="33" t="s">
        <v>46</v>
      </c>
      <c r="AE121" s="36"/>
      <c r="AF121" s="33"/>
      <c r="AG121" s="33"/>
      <c r="AH121" s="42"/>
      <c r="AI121" s="36"/>
      <c r="AJ121" s="36"/>
      <c r="AK121" s="44"/>
      <c r="AL121" s="39"/>
      <c r="AM121" s="34"/>
      <c r="AN121" s="45"/>
      <c r="AP121" s="45"/>
      <c r="AR121" s="45"/>
      <c r="AT121" s="45"/>
      <c r="AV121" s="45"/>
      <c r="AX121" s="45"/>
      <c r="AZ121" s="45"/>
      <c r="BB121" s="45"/>
      <c r="BC121" s="45"/>
      <c r="BD121" s="45"/>
      <c r="BE121" s="45"/>
      <c r="BI121" s="45"/>
      <c r="BJ121" s="45"/>
      <c r="BL121" s="45"/>
    </row>
    <row r="122" spans="1:64" ht="11.25" customHeight="1">
      <c r="A122" s="97" t="s">
        <v>213</v>
      </c>
      <c r="B122" s="33" t="s">
        <v>62</v>
      </c>
      <c r="C122" s="9" t="s">
        <v>39</v>
      </c>
      <c r="D122" s="10" t="s">
        <v>48</v>
      </c>
      <c r="E122" s="33" t="s">
        <v>245</v>
      </c>
      <c r="F122" s="33"/>
      <c r="G122" s="36" t="s">
        <v>246</v>
      </c>
      <c r="H122" s="34" t="s">
        <v>247</v>
      </c>
      <c r="I122" s="39">
        <v>0</v>
      </c>
      <c r="J122" s="43">
        <v>0</v>
      </c>
      <c r="K122" s="39">
        <v>0</v>
      </c>
      <c r="L122" s="80">
        <v>0</v>
      </c>
      <c r="M122" s="39">
        <v>1924.25</v>
      </c>
      <c r="N122" s="80">
        <v>113.5</v>
      </c>
      <c r="O122" s="39"/>
      <c r="P122" s="80"/>
      <c r="Q122" s="39"/>
      <c r="R122" s="80"/>
      <c r="S122" s="39"/>
      <c r="T122" s="80"/>
      <c r="U122" s="39"/>
      <c r="V122" s="38"/>
      <c r="W122" s="39"/>
      <c r="X122" s="38"/>
      <c r="Y122" s="39"/>
      <c r="Z122" s="38"/>
      <c r="AA122" s="39"/>
      <c r="AB122" s="38"/>
      <c r="AC122" s="41" t="s">
        <v>45</v>
      </c>
      <c r="AD122" s="33" t="s">
        <v>46</v>
      </c>
      <c r="AE122" s="36"/>
      <c r="AF122" s="33"/>
      <c r="AG122" s="33"/>
      <c r="AH122" s="34"/>
      <c r="AI122" s="36"/>
      <c r="AJ122" s="36"/>
      <c r="AK122" s="44"/>
      <c r="AL122" s="39"/>
      <c r="AM122" s="34"/>
      <c r="AN122" s="45"/>
      <c r="AP122" s="45"/>
      <c r="AR122" s="45"/>
      <c r="AT122" s="45"/>
      <c r="AV122" s="45"/>
      <c r="AX122" s="45"/>
      <c r="AZ122" s="45"/>
      <c r="BB122" s="45"/>
      <c r="BC122" s="45"/>
      <c r="BD122" s="45"/>
      <c r="BE122" s="45"/>
      <c r="BI122" s="45"/>
      <c r="BJ122" s="45"/>
      <c r="BL122" s="45"/>
    </row>
    <row r="123" spans="1:64" ht="11.25" customHeight="1">
      <c r="A123" s="21" t="s">
        <v>249</v>
      </c>
      <c r="B123" s="53" t="s">
        <v>84</v>
      </c>
      <c r="C123" s="9" t="s">
        <v>39</v>
      </c>
      <c r="D123" s="10" t="s">
        <v>67</v>
      </c>
      <c r="E123" s="10" t="s">
        <v>68</v>
      </c>
      <c r="F123" s="10"/>
      <c r="G123" s="14" t="s">
        <v>175</v>
      </c>
      <c r="H123" s="14"/>
      <c r="I123" s="39">
        <v>1209.375</v>
      </c>
      <c r="J123" s="18">
        <v>75</v>
      </c>
      <c r="K123" s="39">
        <v>0</v>
      </c>
      <c r="L123" s="18">
        <v>0</v>
      </c>
      <c r="M123" s="39">
        <v>0</v>
      </c>
      <c r="N123" s="18">
        <v>0</v>
      </c>
      <c r="O123" s="39">
        <v>0</v>
      </c>
      <c r="P123" s="18">
        <v>0</v>
      </c>
      <c r="Q123" s="39">
        <v>0</v>
      </c>
      <c r="R123" s="18">
        <v>0</v>
      </c>
      <c r="S123" s="39">
        <v>0</v>
      </c>
      <c r="T123" s="18">
        <v>0</v>
      </c>
      <c r="U123" s="39">
        <v>0</v>
      </c>
      <c r="V123" s="18">
        <v>0</v>
      </c>
      <c r="W123" s="39">
        <v>0</v>
      </c>
      <c r="X123" s="18">
        <v>0</v>
      </c>
      <c r="Y123" s="39">
        <v>0</v>
      </c>
      <c r="Z123" s="18">
        <v>0</v>
      </c>
      <c r="AA123" s="39">
        <v>0</v>
      </c>
      <c r="AB123" s="18">
        <v>0</v>
      </c>
      <c r="AC123" s="10" t="s">
        <v>57</v>
      </c>
      <c r="AD123" s="10" t="s">
        <v>58</v>
      </c>
      <c r="AE123" s="8" t="s">
        <v>71</v>
      </c>
      <c r="AF123" s="8" t="s">
        <v>71</v>
      </c>
      <c r="AG123" s="62" t="s">
        <v>71</v>
      </c>
      <c r="AH123" s="57"/>
      <c r="AI123" s="21" t="s">
        <v>71</v>
      </c>
      <c r="AJ123" s="21" t="s">
        <v>71</v>
      </c>
      <c r="AK123" s="63" t="s">
        <v>71</v>
      </c>
      <c r="AL123" s="60" t="s">
        <v>71</v>
      </c>
      <c r="AM123" s="30" t="s">
        <v>71</v>
      </c>
      <c r="AN123" s="45"/>
      <c r="AP123" s="45"/>
      <c r="AR123" s="45"/>
      <c r="AT123" s="45"/>
      <c r="AV123" s="45"/>
      <c r="AX123" s="45"/>
      <c r="AZ123" s="45"/>
      <c r="BB123" s="45"/>
      <c r="BC123" s="45"/>
      <c r="BD123" s="45"/>
      <c r="BE123" s="45"/>
      <c r="BI123" s="45"/>
      <c r="BJ123" s="45"/>
      <c r="BL123" s="45"/>
    </row>
    <row r="124" spans="1:64" s="22" customFormat="1">
      <c r="A124" s="21" t="s">
        <v>249</v>
      </c>
      <c r="B124" s="53" t="s">
        <v>84</v>
      </c>
      <c r="C124" s="9" t="s">
        <v>39</v>
      </c>
      <c r="D124" s="10" t="s">
        <v>40</v>
      </c>
      <c r="E124" s="9" t="s">
        <v>42</v>
      </c>
      <c r="F124" s="119" t="s">
        <v>251</v>
      </c>
      <c r="G124" s="14" t="s">
        <v>85</v>
      </c>
      <c r="H124" s="14"/>
      <c r="I124" s="39">
        <v>591.25</v>
      </c>
      <c r="J124" s="18">
        <v>10.491249999999999</v>
      </c>
      <c r="K124" s="39">
        <v>0</v>
      </c>
      <c r="L124" s="18">
        <v>0</v>
      </c>
      <c r="M124" s="39">
        <v>161.25</v>
      </c>
      <c r="N124" s="18">
        <v>2.8612500000000001</v>
      </c>
      <c r="O124" s="39">
        <v>0</v>
      </c>
      <c r="P124" s="18">
        <v>0</v>
      </c>
      <c r="Q124" s="39">
        <v>0</v>
      </c>
      <c r="R124" s="18">
        <v>0</v>
      </c>
      <c r="S124" s="39">
        <v>0</v>
      </c>
      <c r="T124" s="18">
        <v>0</v>
      </c>
      <c r="U124" s="39">
        <v>0</v>
      </c>
      <c r="V124" s="18">
        <v>0</v>
      </c>
      <c r="W124" s="39">
        <v>0</v>
      </c>
      <c r="X124" s="18">
        <v>0</v>
      </c>
      <c r="Y124" s="39">
        <v>0</v>
      </c>
      <c r="Z124" s="18">
        <v>0</v>
      </c>
      <c r="AA124" s="39">
        <v>0</v>
      </c>
      <c r="AB124" s="18">
        <v>0</v>
      </c>
      <c r="AC124" s="10" t="s">
        <v>45</v>
      </c>
      <c r="AD124" s="10" t="s">
        <v>46</v>
      </c>
      <c r="AE124" s="8" t="s">
        <v>71</v>
      </c>
      <c r="AF124" s="8" t="s">
        <v>86</v>
      </c>
      <c r="AG124" s="56">
        <v>223.35</v>
      </c>
      <c r="AH124" s="57"/>
      <c r="AI124" s="21" t="s">
        <v>252</v>
      </c>
      <c r="AJ124" s="21" t="s">
        <v>252</v>
      </c>
      <c r="AK124" s="59">
        <v>0.10248488918737408</v>
      </c>
      <c r="AL124" s="60">
        <v>13.352499999999999</v>
      </c>
      <c r="AM124" s="30" t="s">
        <v>87</v>
      </c>
    </row>
    <row r="125" spans="1:64" s="22" customFormat="1">
      <c r="A125" s="21" t="s">
        <v>249</v>
      </c>
      <c r="B125" s="10" t="s">
        <v>84</v>
      </c>
      <c r="C125" s="9" t="s">
        <v>39</v>
      </c>
      <c r="D125" s="9" t="s">
        <v>88</v>
      </c>
      <c r="E125" s="9" t="s">
        <v>42</v>
      </c>
      <c r="F125" s="11" t="s">
        <v>42</v>
      </c>
      <c r="G125" s="45" t="s">
        <v>89</v>
      </c>
      <c r="H125" s="45"/>
      <c r="I125" s="61">
        <v>0</v>
      </c>
      <c r="J125" s="18">
        <v>0</v>
      </c>
      <c r="K125" s="61">
        <v>100</v>
      </c>
      <c r="L125" s="18">
        <v>0</v>
      </c>
      <c r="M125" s="61">
        <v>0</v>
      </c>
      <c r="N125" s="18">
        <v>0</v>
      </c>
      <c r="O125" s="61">
        <v>0</v>
      </c>
      <c r="P125" s="18">
        <v>0</v>
      </c>
      <c r="Q125" s="61">
        <v>0</v>
      </c>
      <c r="R125" s="18">
        <v>0</v>
      </c>
      <c r="S125" s="61">
        <v>0</v>
      </c>
      <c r="T125" s="18">
        <v>0</v>
      </c>
      <c r="U125" s="61">
        <v>0</v>
      </c>
      <c r="V125" s="18">
        <v>0</v>
      </c>
      <c r="W125" s="61">
        <v>0</v>
      </c>
      <c r="X125" s="18">
        <v>0</v>
      </c>
      <c r="Y125" s="61">
        <v>0</v>
      </c>
      <c r="Z125" s="18">
        <v>0</v>
      </c>
      <c r="AA125" s="61">
        <v>0</v>
      </c>
      <c r="AB125" s="18">
        <v>0</v>
      </c>
      <c r="AC125" s="10" t="s">
        <v>57</v>
      </c>
      <c r="AD125" s="10" t="s">
        <v>58</v>
      </c>
      <c r="AE125" s="8" t="s">
        <v>71</v>
      </c>
      <c r="AF125" s="8" t="s">
        <v>71</v>
      </c>
      <c r="AG125" s="62" t="s">
        <v>90</v>
      </c>
      <c r="AH125" s="57"/>
      <c r="AI125" s="21" t="s">
        <v>71</v>
      </c>
      <c r="AJ125" s="21" t="s">
        <v>71</v>
      </c>
      <c r="AK125" s="63" t="s">
        <v>71</v>
      </c>
      <c r="AL125" s="60">
        <v>0</v>
      </c>
      <c r="AM125" s="30" t="s">
        <v>71</v>
      </c>
    </row>
    <row r="126" spans="1:64" ht="11.25" customHeight="1">
      <c r="A126" s="21" t="s">
        <v>249</v>
      </c>
      <c r="B126" s="53" t="s">
        <v>84</v>
      </c>
      <c r="C126" s="9" t="s">
        <v>39</v>
      </c>
      <c r="D126" s="10" t="s">
        <v>53</v>
      </c>
      <c r="E126" s="10" t="s">
        <v>54</v>
      </c>
      <c r="F126" s="10"/>
      <c r="G126" s="14" t="s">
        <v>116</v>
      </c>
      <c r="H126" s="14"/>
      <c r="I126" s="17">
        <v>0</v>
      </c>
      <c r="J126" s="18">
        <v>0</v>
      </c>
      <c r="K126" s="17">
        <v>296.27</v>
      </c>
      <c r="L126" s="18">
        <v>0</v>
      </c>
      <c r="M126" s="17">
        <v>0</v>
      </c>
      <c r="N126" s="18">
        <v>0</v>
      </c>
      <c r="O126" s="17">
        <v>0</v>
      </c>
      <c r="P126" s="18">
        <v>0</v>
      </c>
      <c r="Q126" s="17">
        <v>0</v>
      </c>
      <c r="R126" s="18">
        <v>0</v>
      </c>
      <c r="S126" s="17">
        <v>0</v>
      </c>
      <c r="T126" s="18">
        <v>0</v>
      </c>
      <c r="U126" s="17">
        <v>0</v>
      </c>
      <c r="V126" s="18">
        <v>0</v>
      </c>
      <c r="W126" s="17">
        <v>0</v>
      </c>
      <c r="X126" s="18">
        <v>0</v>
      </c>
      <c r="Y126" s="17">
        <v>0</v>
      </c>
      <c r="Z126" s="18">
        <v>0</v>
      </c>
      <c r="AA126" s="61">
        <v>0</v>
      </c>
      <c r="AB126" s="18">
        <v>0</v>
      </c>
      <c r="AC126" s="10" t="s">
        <v>57</v>
      </c>
      <c r="AD126" s="10" t="s">
        <v>58</v>
      </c>
      <c r="AE126" s="8" t="s">
        <v>71</v>
      </c>
      <c r="AF126" s="8" t="s">
        <v>71</v>
      </c>
      <c r="AG126" s="62" t="s">
        <v>71</v>
      </c>
      <c r="AH126" s="57"/>
      <c r="AI126" s="21" t="s">
        <v>71</v>
      </c>
      <c r="AJ126" s="21" t="s">
        <v>71</v>
      </c>
      <c r="AK126" s="63" t="s">
        <v>71</v>
      </c>
      <c r="AL126" s="60">
        <v>0</v>
      </c>
      <c r="AM126" s="30" t="s">
        <v>71</v>
      </c>
      <c r="AN126" s="45"/>
      <c r="AP126" s="45"/>
      <c r="AR126" s="45"/>
      <c r="AT126" s="45"/>
      <c r="AV126" s="45"/>
      <c r="AX126" s="45"/>
      <c r="AZ126" s="45"/>
      <c r="BB126" s="45"/>
      <c r="BC126" s="45"/>
      <c r="BD126" s="45"/>
      <c r="BE126" s="45"/>
      <c r="BI126" s="45"/>
      <c r="BJ126" s="45"/>
      <c r="BL126" s="45"/>
    </row>
    <row r="127" spans="1:64" ht="11.25" customHeight="1">
      <c r="A127" s="21" t="s">
        <v>249</v>
      </c>
      <c r="B127" s="10" t="s">
        <v>47</v>
      </c>
      <c r="C127" s="9" t="s">
        <v>39</v>
      </c>
      <c r="D127" s="10" t="s">
        <v>48</v>
      </c>
      <c r="E127" s="11" t="s">
        <v>42</v>
      </c>
      <c r="F127" s="10" t="s">
        <v>41</v>
      </c>
      <c r="G127" s="14" t="s">
        <v>49</v>
      </c>
      <c r="H127" s="23" t="s">
        <v>250</v>
      </c>
      <c r="I127" s="113">
        <v>56.5</v>
      </c>
      <c r="J127" s="112">
        <v>0.95374999999999999</v>
      </c>
      <c r="K127" s="113"/>
      <c r="L127" s="112"/>
      <c r="M127" s="113"/>
      <c r="N127" s="112"/>
      <c r="O127" s="113"/>
      <c r="P127" s="112"/>
      <c r="Q127" s="113">
        <v>56.5</v>
      </c>
      <c r="R127" s="112">
        <v>0</v>
      </c>
      <c r="S127" s="113"/>
      <c r="T127" s="112"/>
      <c r="U127" s="113"/>
      <c r="V127" s="112"/>
      <c r="W127" s="113">
        <v>56.5</v>
      </c>
      <c r="X127" s="112">
        <v>1</v>
      </c>
      <c r="Y127" s="113"/>
      <c r="Z127" s="112"/>
      <c r="AA127" s="113"/>
      <c r="AB127" s="112"/>
      <c r="AC127" s="114" t="s">
        <v>45</v>
      </c>
      <c r="AD127" s="114" t="s">
        <v>46</v>
      </c>
      <c r="AE127" s="115"/>
      <c r="AF127" s="115"/>
      <c r="AG127" s="116"/>
      <c r="AH127" s="26">
        <v>6252</v>
      </c>
      <c r="AI127" s="117"/>
      <c r="AJ127" s="117"/>
      <c r="AK127" s="118"/>
      <c r="AL127" s="118"/>
      <c r="AM127" s="115" t="s">
        <v>120</v>
      </c>
      <c r="AN127" s="45"/>
      <c r="AP127" s="45"/>
      <c r="AR127" s="45"/>
      <c r="AT127" s="45"/>
      <c r="AV127" s="45"/>
      <c r="AX127" s="45"/>
      <c r="AZ127" s="45"/>
      <c r="BB127" s="45"/>
      <c r="BC127" s="45"/>
      <c r="BD127" s="45"/>
      <c r="BE127" s="45"/>
      <c r="BI127" s="45"/>
      <c r="BJ127" s="45"/>
      <c r="BL127" s="45"/>
    </row>
    <row r="128" spans="1:64" ht="11.25" customHeight="1">
      <c r="A128" s="8" t="s">
        <v>253</v>
      </c>
      <c r="B128" s="10" t="s">
        <v>47</v>
      </c>
      <c r="C128" s="11" t="s">
        <v>37</v>
      </c>
      <c r="D128" s="10" t="s">
        <v>48</v>
      </c>
      <c r="E128" s="11" t="s">
        <v>42</v>
      </c>
      <c r="F128" s="10" t="s">
        <v>41</v>
      </c>
      <c r="G128" s="14" t="s">
        <v>49</v>
      </c>
      <c r="H128" s="23" t="s">
        <v>254</v>
      </c>
      <c r="I128" s="17"/>
      <c r="J128" s="18"/>
      <c r="K128" s="17">
        <v>39.549999999999997</v>
      </c>
      <c r="L128" s="18">
        <v>6.0000000000000001E-3</v>
      </c>
      <c r="M128" s="17"/>
      <c r="N128" s="18"/>
      <c r="O128" s="17"/>
      <c r="P128" s="18"/>
      <c r="Q128" s="17">
        <v>39.549999999999997</v>
      </c>
      <c r="R128" s="18">
        <v>5.0000000000000001E-3</v>
      </c>
      <c r="S128" s="17"/>
      <c r="T128" s="18"/>
      <c r="U128" s="17">
        <v>33.9</v>
      </c>
      <c r="V128" s="18">
        <v>5.0000000000000001E-3</v>
      </c>
      <c r="W128" s="17"/>
      <c r="X128" s="18"/>
      <c r="Y128" s="17">
        <v>18.079999999999998</v>
      </c>
      <c r="Z128" s="18">
        <v>2E-3</v>
      </c>
      <c r="AA128" s="17"/>
      <c r="AB128" s="18"/>
      <c r="AC128" s="10" t="s">
        <v>45</v>
      </c>
      <c r="AD128" s="10" t="s">
        <v>46</v>
      </c>
      <c r="AE128" s="24"/>
      <c r="AF128" s="24" t="s">
        <v>51</v>
      </c>
      <c r="AG128" s="25" t="s">
        <v>152</v>
      </c>
      <c r="AH128" s="26">
        <v>57.600000000000009</v>
      </c>
      <c r="AI128" s="27"/>
      <c r="AJ128" s="27"/>
      <c r="AK128" s="26"/>
      <c r="AL128" s="26"/>
      <c r="AM128" s="24"/>
      <c r="AN128" s="45"/>
      <c r="AP128" s="45"/>
      <c r="AR128" s="45"/>
      <c r="AT128" s="45"/>
      <c r="AV128" s="45"/>
      <c r="AX128" s="45"/>
      <c r="AZ128" s="45"/>
      <c r="BB128" s="45"/>
      <c r="BC128" s="45"/>
      <c r="BD128" s="45"/>
      <c r="BE128" s="45"/>
      <c r="BI128" s="45"/>
      <c r="BJ128" s="45"/>
      <c r="BL128" s="45"/>
    </row>
    <row r="129" spans="1:178" s="22" customFormat="1">
      <c r="A129" s="8" t="s">
        <v>253</v>
      </c>
      <c r="B129" s="10" t="s">
        <v>47</v>
      </c>
      <c r="C129" s="11" t="s">
        <v>37</v>
      </c>
      <c r="D129" s="10" t="s">
        <v>53</v>
      </c>
      <c r="E129" s="10" t="s">
        <v>54</v>
      </c>
      <c r="F129" s="10"/>
      <c r="G129" s="14" t="s">
        <v>55</v>
      </c>
      <c r="H129" s="23" t="s">
        <v>255</v>
      </c>
      <c r="I129" s="17">
        <v>60</v>
      </c>
      <c r="J129" s="18"/>
      <c r="K129" s="17"/>
      <c r="L129" s="18"/>
      <c r="M129" s="17">
        <v>60</v>
      </c>
      <c r="N129" s="18"/>
      <c r="O129" s="17"/>
      <c r="P129" s="18"/>
      <c r="Q129" s="17"/>
      <c r="R129" s="18"/>
      <c r="S129" s="17"/>
      <c r="T129" s="18"/>
      <c r="U129" s="17"/>
      <c r="V129" s="18"/>
      <c r="W129" s="17"/>
      <c r="X129" s="18"/>
      <c r="Y129" s="17"/>
      <c r="Z129" s="18"/>
      <c r="AA129" s="17"/>
      <c r="AB129" s="18"/>
      <c r="AC129" s="10" t="s">
        <v>57</v>
      </c>
      <c r="AD129" s="10" t="s">
        <v>58</v>
      </c>
      <c r="AE129" s="24"/>
      <c r="AF129" s="24"/>
      <c r="AG129" s="24"/>
      <c r="AH129" s="26" t="e">
        <v>#VALUE!</v>
      </c>
      <c r="AI129" s="27"/>
      <c r="AJ129" s="27"/>
      <c r="AK129" s="26"/>
      <c r="AL129" s="26"/>
      <c r="AM129" s="24"/>
    </row>
    <row r="130" spans="1:178" s="22" customFormat="1" ht="10.5" customHeight="1">
      <c r="A130" s="21" t="s">
        <v>256</v>
      </c>
      <c r="B130" s="10" t="s">
        <v>47</v>
      </c>
      <c r="C130" s="11" t="s">
        <v>37</v>
      </c>
      <c r="D130" s="10" t="s">
        <v>48</v>
      </c>
      <c r="E130" s="11" t="s">
        <v>42</v>
      </c>
      <c r="F130" s="10" t="s">
        <v>41</v>
      </c>
      <c r="G130" s="14" t="s">
        <v>49</v>
      </c>
      <c r="H130" s="23" t="s">
        <v>257</v>
      </c>
      <c r="I130" s="17"/>
      <c r="J130" s="18"/>
      <c r="K130" s="17">
        <v>33.9</v>
      </c>
      <c r="L130" s="18">
        <v>0.44400000000000001</v>
      </c>
      <c r="M130" s="17"/>
      <c r="N130" s="18"/>
      <c r="O130" s="17"/>
      <c r="P130" s="18"/>
      <c r="Q130" s="17">
        <f ca="1">45.2</f>
        <v>45.2</v>
      </c>
      <c r="R130" s="18">
        <v>0.35499999999999998</v>
      </c>
      <c r="S130" s="17"/>
      <c r="T130" s="18"/>
      <c r="U130" s="17">
        <v>28.25</v>
      </c>
      <c r="V130" s="18">
        <v>0.35499999999999998</v>
      </c>
      <c r="W130" s="17"/>
      <c r="X130" s="18"/>
      <c r="Y130" s="17">
        <v>39.549999999999997</v>
      </c>
      <c r="Z130" s="18">
        <v>0.17699999999999999</v>
      </c>
      <c r="AA130" s="17"/>
      <c r="AB130" s="18"/>
      <c r="AC130" s="10" t="s">
        <v>45</v>
      </c>
      <c r="AD130" s="10" t="s">
        <v>46</v>
      </c>
      <c r="AE130" s="24"/>
      <c r="AF130" s="24" t="s">
        <v>51</v>
      </c>
      <c r="AG130" s="25" t="s">
        <v>152</v>
      </c>
      <c r="AH130" s="26">
        <v>4259.2</v>
      </c>
      <c r="AI130" s="27"/>
      <c r="AJ130" s="27"/>
      <c r="AK130" s="26"/>
      <c r="AL130" s="26"/>
      <c r="AM130" s="24" t="s">
        <v>124</v>
      </c>
    </row>
    <row r="131" spans="1:178">
      <c r="A131" s="21" t="s">
        <v>256</v>
      </c>
      <c r="B131" s="10" t="s">
        <v>47</v>
      </c>
      <c r="C131" s="11" t="s">
        <v>37</v>
      </c>
      <c r="D131" s="10" t="s">
        <v>53</v>
      </c>
      <c r="E131" s="10" t="s">
        <v>54</v>
      </c>
      <c r="F131" s="10"/>
      <c r="G131" s="14" t="s">
        <v>55</v>
      </c>
      <c r="H131" s="23" t="s">
        <v>258</v>
      </c>
      <c r="I131" s="17"/>
      <c r="J131" s="18"/>
      <c r="K131" s="17">
        <v>60</v>
      </c>
      <c r="L131" s="18"/>
      <c r="M131" s="17"/>
      <c r="N131" s="18"/>
      <c r="O131" s="17"/>
      <c r="P131" s="18"/>
      <c r="Q131" s="17"/>
      <c r="R131" s="18"/>
      <c r="S131" s="17"/>
      <c r="T131" s="18"/>
      <c r="U131" s="17"/>
      <c r="V131" s="18"/>
      <c r="W131" s="17"/>
      <c r="X131" s="18"/>
      <c r="Y131" s="17"/>
      <c r="Z131" s="18"/>
      <c r="AA131" s="17"/>
      <c r="AB131" s="18"/>
      <c r="AC131" s="10" t="s">
        <v>57</v>
      </c>
      <c r="AD131" s="10" t="s">
        <v>58</v>
      </c>
      <c r="AE131" s="24"/>
      <c r="AF131" s="24"/>
      <c r="AG131" s="24"/>
      <c r="AH131" s="26" t="e">
        <v>#VALUE!</v>
      </c>
      <c r="AI131" s="27"/>
      <c r="AJ131" s="27"/>
      <c r="AK131" s="26"/>
      <c r="AL131" s="26"/>
      <c r="AM131" s="24"/>
      <c r="AN131" s="45"/>
      <c r="AP131" s="45"/>
      <c r="AR131" s="45"/>
      <c r="AT131" s="45"/>
      <c r="AV131" s="45"/>
      <c r="AX131" s="45"/>
      <c r="AZ131" s="45"/>
      <c r="BB131" s="45"/>
      <c r="BC131" s="45"/>
      <c r="BD131" s="45"/>
      <c r="BE131" s="45"/>
      <c r="BI131" s="45"/>
      <c r="BJ131" s="45"/>
      <c r="BL131" s="45"/>
    </row>
    <row r="132" spans="1:178">
      <c r="A132" s="21" t="s">
        <v>256</v>
      </c>
      <c r="B132" s="33" t="s">
        <v>62</v>
      </c>
      <c r="C132" s="11" t="s">
        <v>37</v>
      </c>
      <c r="D132" s="10" t="s">
        <v>48</v>
      </c>
      <c r="E132" s="11" t="s">
        <v>42</v>
      </c>
      <c r="F132" s="10" t="s">
        <v>41</v>
      </c>
      <c r="G132" s="36" t="s">
        <v>63</v>
      </c>
      <c r="H132" s="37" t="s">
        <v>64</v>
      </c>
      <c r="I132" s="39"/>
      <c r="J132" s="38"/>
      <c r="K132" s="39"/>
      <c r="L132" s="80"/>
      <c r="M132" s="39"/>
      <c r="N132" s="80"/>
      <c r="O132" s="39"/>
      <c r="P132" s="80"/>
      <c r="Q132" s="39">
        <v>81.75</v>
      </c>
      <c r="R132" s="80">
        <v>0.8</v>
      </c>
      <c r="S132" s="39"/>
      <c r="T132" s="80"/>
      <c r="U132" s="39"/>
      <c r="V132" s="38"/>
      <c r="W132" s="39"/>
      <c r="X132" s="38"/>
      <c r="Y132" s="39"/>
      <c r="Z132" s="40"/>
      <c r="AA132" s="39"/>
      <c r="AB132" s="40"/>
      <c r="AC132" s="41" t="s">
        <v>45</v>
      </c>
      <c r="AD132" s="33" t="s">
        <v>46</v>
      </c>
      <c r="AE132" s="36"/>
      <c r="AF132" s="33"/>
      <c r="AG132" s="33"/>
      <c r="AH132" s="42">
        <v>2632</v>
      </c>
      <c r="AI132" s="36"/>
      <c r="AJ132" s="36"/>
      <c r="AK132" s="44"/>
      <c r="AL132" s="39"/>
      <c r="AM132" s="34"/>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c r="DD132" s="32"/>
      <c r="DE132" s="32"/>
      <c r="DF132" s="32"/>
      <c r="DG132" s="32"/>
      <c r="DH132" s="32"/>
      <c r="DI132" s="32"/>
      <c r="DJ132" s="32"/>
      <c r="DK132" s="32"/>
      <c r="DL132" s="32"/>
      <c r="DM132" s="32"/>
      <c r="DN132" s="32"/>
      <c r="DO132" s="32"/>
      <c r="DP132" s="32"/>
      <c r="DQ132" s="32"/>
      <c r="DR132" s="32"/>
      <c r="DS132" s="32"/>
      <c r="DT132" s="32"/>
      <c r="DU132" s="32"/>
      <c r="DV132" s="32"/>
      <c r="DW132" s="32"/>
      <c r="DX132" s="32"/>
      <c r="DY132" s="32"/>
      <c r="DZ132" s="32"/>
      <c r="EA132" s="32"/>
      <c r="EB132" s="32"/>
      <c r="EC132" s="32"/>
      <c r="ED132" s="32"/>
      <c r="EE132" s="32"/>
      <c r="EF132" s="32"/>
      <c r="EG132" s="32"/>
      <c r="EH132" s="32"/>
      <c r="EI132" s="32"/>
      <c r="EJ132" s="32"/>
      <c r="EK132" s="32"/>
      <c r="EL132" s="32"/>
      <c r="EM132" s="32"/>
      <c r="EN132" s="32"/>
      <c r="EO132" s="32"/>
      <c r="EP132" s="32"/>
      <c r="EQ132" s="32"/>
      <c r="ER132" s="32"/>
      <c r="ES132" s="32"/>
      <c r="ET132" s="32"/>
      <c r="EU132" s="32"/>
      <c r="EV132" s="32"/>
      <c r="EW132" s="32"/>
      <c r="EX132" s="32"/>
      <c r="EY132" s="32"/>
      <c r="EZ132" s="32"/>
      <c r="FA132" s="32"/>
      <c r="FB132" s="32"/>
      <c r="FC132" s="32"/>
      <c r="FD132" s="32"/>
      <c r="FE132" s="32"/>
      <c r="FF132" s="32"/>
      <c r="FG132" s="32"/>
      <c r="FH132" s="32"/>
      <c r="FI132" s="32"/>
      <c r="FJ132" s="32"/>
      <c r="FK132" s="32"/>
      <c r="FL132" s="32"/>
      <c r="FM132" s="32"/>
      <c r="FN132" s="32"/>
      <c r="FO132" s="32"/>
      <c r="FP132" s="32"/>
      <c r="FQ132" s="32"/>
      <c r="FR132" s="32"/>
      <c r="FS132" s="32"/>
      <c r="FT132" s="32"/>
      <c r="FU132" s="32"/>
      <c r="FV132" s="32"/>
    </row>
    <row r="133" spans="1:178" s="30" customFormat="1">
      <c r="A133" s="8" t="s">
        <v>259</v>
      </c>
      <c r="B133" s="10" t="s">
        <v>47</v>
      </c>
      <c r="C133" s="11" t="s">
        <v>37</v>
      </c>
      <c r="D133" s="10" t="s">
        <v>48</v>
      </c>
      <c r="E133" s="11" t="s">
        <v>42</v>
      </c>
      <c r="F133" s="11" t="s">
        <v>42</v>
      </c>
      <c r="G133" s="14" t="s">
        <v>49</v>
      </c>
      <c r="H133" s="23" t="s">
        <v>260</v>
      </c>
      <c r="I133" s="17"/>
      <c r="J133" s="18"/>
      <c r="K133" s="17"/>
      <c r="L133" s="18"/>
      <c r="M133" s="55"/>
      <c r="N133" s="18"/>
      <c r="O133" s="17">
        <v>45.030999999999999</v>
      </c>
      <c r="P133" s="18"/>
      <c r="Q133" s="17"/>
      <c r="R133" s="18"/>
      <c r="S133" s="17"/>
      <c r="T133" s="18"/>
      <c r="U133" s="17"/>
      <c r="V133" s="18"/>
      <c r="W133" s="17">
        <v>11.186999999999999</v>
      </c>
      <c r="X133" s="18"/>
      <c r="Y133" s="17"/>
      <c r="Z133" s="18"/>
      <c r="AA133" s="17"/>
      <c r="AB133" s="18"/>
      <c r="AC133" s="10" t="s">
        <v>45</v>
      </c>
      <c r="AD133" s="10" t="s">
        <v>46</v>
      </c>
      <c r="AE133" s="24"/>
      <c r="AF133" s="24"/>
      <c r="AG133" s="25" t="s">
        <v>152</v>
      </c>
      <c r="AH133" s="26" t="e">
        <v>#VALUE!</v>
      </c>
      <c r="AI133" s="27"/>
      <c r="AJ133" s="27"/>
      <c r="AK133" s="26"/>
      <c r="AL133" s="26"/>
      <c r="AM133" s="24"/>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row>
    <row r="134" spans="1:178" s="34" customFormat="1" ht="11.25" customHeight="1">
      <c r="A134" s="8" t="s">
        <v>259</v>
      </c>
      <c r="B134" s="10" t="s">
        <v>47</v>
      </c>
      <c r="C134" s="11" t="s">
        <v>37</v>
      </c>
      <c r="D134" s="10" t="s">
        <v>53</v>
      </c>
      <c r="E134" s="10" t="s">
        <v>54</v>
      </c>
      <c r="F134" s="10"/>
      <c r="G134" s="14" t="s">
        <v>55</v>
      </c>
      <c r="H134" s="23" t="s">
        <v>261</v>
      </c>
      <c r="I134" s="17">
        <v>60</v>
      </c>
      <c r="J134" s="18"/>
      <c r="K134" s="17"/>
      <c r="L134" s="18"/>
      <c r="M134" s="55">
        <v>60</v>
      </c>
      <c r="N134" s="18"/>
      <c r="O134" s="17"/>
      <c r="P134" s="18"/>
      <c r="Q134" s="17"/>
      <c r="R134" s="18"/>
      <c r="S134" s="17"/>
      <c r="T134" s="18"/>
      <c r="U134" s="17"/>
      <c r="V134" s="18"/>
      <c r="W134" s="17"/>
      <c r="X134" s="18"/>
      <c r="Y134" s="17"/>
      <c r="Z134" s="18"/>
      <c r="AA134" s="17"/>
      <c r="AB134" s="18"/>
      <c r="AC134" s="10" t="s">
        <v>57</v>
      </c>
      <c r="AD134" s="10" t="s">
        <v>58</v>
      </c>
      <c r="AE134" s="24"/>
      <c r="AF134" s="24"/>
      <c r="AG134" s="24"/>
      <c r="AH134" s="26" t="e">
        <v>#VALUE!</v>
      </c>
      <c r="AI134" s="27"/>
      <c r="AJ134" s="27"/>
      <c r="AK134" s="26"/>
      <c r="AL134" s="26"/>
      <c r="AM134" s="24"/>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row>
    <row r="135" spans="1:178">
      <c r="A135" s="8" t="s">
        <v>262</v>
      </c>
      <c r="B135" s="53" t="s">
        <v>84</v>
      </c>
      <c r="C135" s="120" t="s">
        <v>37</v>
      </c>
      <c r="D135" s="10" t="s">
        <v>40</v>
      </c>
      <c r="E135" s="9" t="s">
        <v>42</v>
      </c>
      <c r="F135" s="33" t="s">
        <v>73</v>
      </c>
      <c r="G135" s="14" t="s">
        <v>263</v>
      </c>
      <c r="H135" s="14"/>
      <c r="I135" s="39">
        <v>0</v>
      </c>
      <c r="J135" s="18">
        <v>0</v>
      </c>
      <c r="K135" s="39">
        <v>215</v>
      </c>
      <c r="L135" s="18">
        <v>2.2477783585990587</v>
      </c>
      <c r="M135" s="39">
        <v>0</v>
      </c>
      <c r="N135" s="18">
        <v>0</v>
      </c>
      <c r="O135" s="39">
        <v>0</v>
      </c>
      <c r="P135" s="18">
        <v>0</v>
      </c>
      <c r="Q135" s="39">
        <v>0</v>
      </c>
      <c r="R135" s="18">
        <v>0</v>
      </c>
      <c r="S135" s="39">
        <v>0</v>
      </c>
      <c r="T135" s="18">
        <v>0</v>
      </c>
      <c r="U135" s="39">
        <v>0</v>
      </c>
      <c r="V135" s="18">
        <v>0</v>
      </c>
      <c r="W135" s="39">
        <v>0</v>
      </c>
      <c r="X135" s="18">
        <v>0</v>
      </c>
      <c r="Y135" s="39">
        <v>0</v>
      </c>
      <c r="Z135" s="18">
        <v>0</v>
      </c>
      <c r="AA135" s="39">
        <v>0</v>
      </c>
      <c r="AB135" s="18">
        <v>0</v>
      </c>
      <c r="AC135" s="10" t="s">
        <v>57</v>
      </c>
      <c r="AD135" s="10" t="s">
        <v>58</v>
      </c>
      <c r="AE135" s="8" t="s">
        <v>71</v>
      </c>
      <c r="AF135" s="8" t="s">
        <v>86</v>
      </c>
      <c r="AG135" s="62" t="s">
        <v>90</v>
      </c>
      <c r="AH135" s="57"/>
      <c r="AI135" s="21" t="s">
        <v>161</v>
      </c>
      <c r="AJ135" s="21" t="s">
        <v>161</v>
      </c>
      <c r="AK135" s="63" t="s">
        <v>71</v>
      </c>
      <c r="AL135" s="60" t="s">
        <v>71</v>
      </c>
      <c r="AM135" s="30" t="s">
        <v>264</v>
      </c>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32"/>
      <c r="DG135" s="32"/>
      <c r="DH135" s="32"/>
      <c r="DI135" s="32"/>
      <c r="DJ135" s="32"/>
      <c r="DK135" s="32"/>
      <c r="DL135" s="32"/>
      <c r="DM135" s="32"/>
      <c r="DN135" s="32"/>
      <c r="DO135" s="32"/>
      <c r="DP135" s="32"/>
      <c r="DQ135" s="32"/>
      <c r="DR135" s="32"/>
      <c r="DS135" s="32"/>
      <c r="DT135" s="32"/>
      <c r="DU135" s="32"/>
      <c r="DV135" s="32"/>
      <c r="DW135" s="32"/>
      <c r="DX135" s="32"/>
      <c r="DY135" s="32"/>
      <c r="DZ135" s="32"/>
      <c r="EA135" s="32"/>
      <c r="EB135" s="32"/>
      <c r="EC135" s="32"/>
      <c r="ED135" s="32"/>
      <c r="EE135" s="32"/>
      <c r="EF135" s="32"/>
      <c r="EG135" s="32"/>
      <c r="EH135" s="32"/>
      <c r="EI135" s="32"/>
      <c r="EJ135" s="32"/>
      <c r="EK135" s="32"/>
      <c r="EL135" s="32"/>
      <c r="EM135" s="32"/>
      <c r="EN135" s="32"/>
      <c r="EO135" s="32"/>
      <c r="EP135" s="32"/>
      <c r="EQ135" s="32"/>
      <c r="ER135" s="32"/>
      <c r="ES135" s="32"/>
      <c r="ET135" s="32"/>
      <c r="EU135" s="32"/>
      <c r="EV135" s="32"/>
      <c r="EW135" s="32"/>
      <c r="EX135" s="32"/>
      <c r="EY135" s="32"/>
      <c r="EZ135" s="32"/>
      <c r="FA135" s="32"/>
      <c r="FB135" s="32"/>
      <c r="FC135" s="32"/>
      <c r="FD135" s="32"/>
      <c r="FE135" s="32"/>
      <c r="FF135" s="32"/>
      <c r="FG135" s="32"/>
      <c r="FH135" s="32"/>
      <c r="FI135" s="32"/>
      <c r="FJ135" s="32"/>
      <c r="FK135" s="32"/>
      <c r="FL135" s="32"/>
      <c r="FM135" s="32"/>
      <c r="FN135" s="32"/>
      <c r="FO135" s="32"/>
      <c r="FP135" s="32"/>
      <c r="FQ135" s="32"/>
      <c r="FR135" s="32"/>
      <c r="FS135" s="32"/>
      <c r="FT135" s="32"/>
      <c r="FU135" s="32"/>
      <c r="FV135" s="32"/>
    </row>
    <row r="136" spans="1:178" s="34" customFormat="1">
      <c r="A136" s="8" t="s">
        <v>262</v>
      </c>
      <c r="B136" s="53" t="s">
        <v>84</v>
      </c>
      <c r="C136" s="11" t="s">
        <v>37</v>
      </c>
      <c r="D136" s="10" t="s">
        <v>40</v>
      </c>
      <c r="E136" s="9" t="s">
        <v>42</v>
      </c>
      <c r="F136" s="119" t="s">
        <v>251</v>
      </c>
      <c r="G136" s="14" t="s">
        <v>85</v>
      </c>
      <c r="H136" s="14"/>
      <c r="I136" s="39">
        <v>0</v>
      </c>
      <c r="J136" s="18">
        <v>0</v>
      </c>
      <c r="K136" s="39">
        <v>180.6</v>
      </c>
      <c r="L136" s="18">
        <v>2.5632778886940275</v>
      </c>
      <c r="M136" s="39">
        <v>0</v>
      </c>
      <c r="N136" s="18">
        <v>0</v>
      </c>
      <c r="O136" s="39">
        <v>66.650000000000006</v>
      </c>
      <c r="P136" s="18">
        <v>0.94597160177993855</v>
      </c>
      <c r="Q136" s="39">
        <v>0</v>
      </c>
      <c r="R136" s="18">
        <v>0</v>
      </c>
      <c r="S136" s="39">
        <v>113.95</v>
      </c>
      <c r="T136" s="18">
        <v>1.6173062869140886</v>
      </c>
      <c r="U136" s="39">
        <v>0</v>
      </c>
      <c r="V136" s="18">
        <v>0</v>
      </c>
      <c r="W136" s="39">
        <v>60.2</v>
      </c>
      <c r="X136" s="18">
        <v>0.85442596289800898</v>
      </c>
      <c r="Y136" s="39">
        <v>0</v>
      </c>
      <c r="Z136" s="18">
        <v>0</v>
      </c>
      <c r="AA136" s="39">
        <v>0</v>
      </c>
      <c r="AB136" s="18">
        <v>0</v>
      </c>
      <c r="AC136" s="10" t="s">
        <v>45</v>
      </c>
      <c r="AD136" s="10" t="s">
        <v>46</v>
      </c>
      <c r="AE136" s="8" t="s">
        <v>145</v>
      </c>
      <c r="AF136" s="8" t="s">
        <v>86</v>
      </c>
      <c r="AG136" s="56">
        <v>22.95</v>
      </c>
      <c r="AH136" s="57"/>
      <c r="AI136" s="21" t="s">
        <v>265</v>
      </c>
      <c r="AJ136" s="21" t="s">
        <v>265</v>
      </c>
      <c r="AK136" s="59">
        <v>0.70021786492374727</v>
      </c>
      <c r="AL136" s="60">
        <v>5.9809817402860634</v>
      </c>
      <c r="AM136" s="30" t="s">
        <v>87</v>
      </c>
    </row>
    <row r="137" spans="1:178" ht="10.5" customHeight="1">
      <c r="A137" s="8" t="s">
        <v>262</v>
      </c>
      <c r="B137" s="10" t="s">
        <v>84</v>
      </c>
      <c r="C137" s="11" t="s">
        <v>37</v>
      </c>
      <c r="D137" s="9" t="s">
        <v>88</v>
      </c>
      <c r="E137" s="9" t="s">
        <v>42</v>
      </c>
      <c r="F137" s="11" t="s">
        <v>42</v>
      </c>
      <c r="G137" s="45" t="s">
        <v>89</v>
      </c>
      <c r="I137" s="61">
        <v>0</v>
      </c>
      <c r="J137" s="18">
        <v>0</v>
      </c>
      <c r="K137" s="61">
        <v>0</v>
      </c>
      <c r="L137" s="18">
        <v>0</v>
      </c>
      <c r="M137" s="61">
        <v>0</v>
      </c>
      <c r="N137" s="18">
        <v>0</v>
      </c>
      <c r="O137" s="61">
        <v>0</v>
      </c>
      <c r="P137" s="18">
        <v>0</v>
      </c>
      <c r="Q137" s="61">
        <v>0</v>
      </c>
      <c r="R137" s="18">
        <v>0</v>
      </c>
      <c r="S137" s="61">
        <v>0</v>
      </c>
      <c r="T137" s="18">
        <v>0</v>
      </c>
      <c r="U137" s="61">
        <v>70</v>
      </c>
      <c r="V137" s="18">
        <v>0</v>
      </c>
      <c r="W137" s="61">
        <v>0</v>
      </c>
      <c r="X137" s="18">
        <v>0</v>
      </c>
      <c r="Y137" s="61">
        <v>0</v>
      </c>
      <c r="Z137" s="18">
        <v>0</v>
      </c>
      <c r="AA137" s="61">
        <v>0</v>
      </c>
      <c r="AB137" s="18">
        <v>0</v>
      </c>
      <c r="AC137" s="10" t="s">
        <v>57</v>
      </c>
      <c r="AD137" s="10" t="s">
        <v>58</v>
      </c>
      <c r="AE137" s="8" t="s">
        <v>71</v>
      </c>
      <c r="AF137" s="8" t="s">
        <v>71</v>
      </c>
      <c r="AG137" s="62" t="s">
        <v>90</v>
      </c>
      <c r="AH137" s="57"/>
      <c r="AI137" s="21" t="s">
        <v>71</v>
      </c>
      <c r="AJ137" s="21" t="s">
        <v>71</v>
      </c>
      <c r="AK137" s="63" t="s">
        <v>71</v>
      </c>
      <c r="AL137" s="60">
        <v>0</v>
      </c>
      <c r="AM137" s="30" t="s">
        <v>71</v>
      </c>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row>
    <row r="138" spans="1:178">
      <c r="A138" s="8" t="s">
        <v>262</v>
      </c>
      <c r="B138" s="53" t="s">
        <v>84</v>
      </c>
      <c r="C138" s="11" t="s">
        <v>37</v>
      </c>
      <c r="D138" s="10" t="s">
        <v>53</v>
      </c>
      <c r="E138" s="10" t="s">
        <v>54</v>
      </c>
      <c r="F138" s="10"/>
      <c r="G138" s="14" t="s">
        <v>116</v>
      </c>
      <c r="H138" s="14"/>
      <c r="I138" s="17">
        <v>0</v>
      </c>
      <c r="J138" s="18">
        <v>0</v>
      </c>
      <c r="K138" s="17">
        <v>151.05099999999999</v>
      </c>
      <c r="L138" s="18">
        <v>0</v>
      </c>
      <c r="M138" s="17">
        <v>0</v>
      </c>
      <c r="N138" s="18">
        <v>0</v>
      </c>
      <c r="O138" s="17">
        <v>0</v>
      </c>
      <c r="P138" s="18">
        <v>0</v>
      </c>
      <c r="Q138" s="17">
        <v>0</v>
      </c>
      <c r="R138" s="18">
        <v>0</v>
      </c>
      <c r="S138" s="17">
        <v>0</v>
      </c>
      <c r="T138" s="18">
        <v>0</v>
      </c>
      <c r="U138" s="17">
        <v>0</v>
      </c>
      <c r="V138" s="18">
        <v>0</v>
      </c>
      <c r="W138" s="17">
        <v>0</v>
      </c>
      <c r="X138" s="18">
        <v>0</v>
      </c>
      <c r="Y138" s="17">
        <v>0</v>
      </c>
      <c r="Z138" s="18">
        <v>0</v>
      </c>
      <c r="AA138" s="61">
        <v>0</v>
      </c>
      <c r="AB138" s="18">
        <v>0</v>
      </c>
      <c r="AC138" s="10" t="s">
        <v>57</v>
      </c>
      <c r="AD138" s="10" t="s">
        <v>58</v>
      </c>
      <c r="AE138" s="8" t="s">
        <v>71</v>
      </c>
      <c r="AF138" s="8" t="s">
        <v>71</v>
      </c>
      <c r="AG138" s="62" t="s">
        <v>71</v>
      </c>
      <c r="AH138" s="57"/>
      <c r="AI138" s="21" t="s">
        <v>71</v>
      </c>
      <c r="AJ138" s="21" t="s">
        <v>71</v>
      </c>
      <c r="AK138" s="63" t="s">
        <v>71</v>
      </c>
      <c r="AL138" s="60">
        <v>0</v>
      </c>
      <c r="AM138" s="30" t="s">
        <v>71</v>
      </c>
      <c r="AN138" s="79"/>
      <c r="AO138" s="79"/>
      <c r="AP138" s="79"/>
      <c r="AQ138" s="79"/>
      <c r="AR138" s="79"/>
      <c r="AS138" s="79"/>
      <c r="AT138" s="79"/>
      <c r="AU138" s="79"/>
      <c r="AV138" s="79"/>
      <c r="AW138" s="79"/>
      <c r="AX138" s="79"/>
      <c r="AY138" s="79"/>
      <c r="AZ138" s="79"/>
      <c r="BA138" s="79"/>
      <c r="BB138" s="79"/>
      <c r="BC138" s="79"/>
      <c r="BD138" s="79"/>
      <c r="BE138" s="79"/>
      <c r="BF138" s="79"/>
      <c r="BG138" s="79"/>
      <c r="BH138" s="79"/>
      <c r="BI138" s="79"/>
      <c r="BJ138" s="79"/>
      <c r="BK138" s="79"/>
      <c r="BL138" s="79"/>
      <c r="BM138" s="79"/>
      <c r="BN138" s="79"/>
      <c r="BO138" s="79"/>
      <c r="BP138" s="79"/>
      <c r="BQ138" s="79"/>
      <c r="BR138" s="79"/>
      <c r="BS138" s="79"/>
      <c r="BT138" s="79"/>
      <c r="BU138" s="79"/>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c r="EO138" s="79"/>
      <c r="EP138" s="79"/>
      <c r="EQ138" s="79"/>
      <c r="ER138" s="79"/>
      <c r="ES138" s="79"/>
      <c r="ET138" s="79"/>
      <c r="EU138" s="79"/>
      <c r="EV138" s="79"/>
      <c r="EW138" s="79"/>
      <c r="EX138" s="79"/>
      <c r="EY138" s="79"/>
      <c r="EZ138" s="79"/>
      <c r="FA138" s="79"/>
      <c r="FB138" s="79"/>
      <c r="FC138" s="79"/>
      <c r="FD138" s="79"/>
      <c r="FE138" s="79"/>
      <c r="FF138" s="79"/>
      <c r="FG138" s="79"/>
      <c r="FH138" s="79"/>
      <c r="FI138" s="79"/>
      <c r="FJ138" s="79"/>
      <c r="FK138" s="79"/>
      <c r="FL138" s="79"/>
      <c r="FM138" s="79"/>
      <c r="FN138" s="79"/>
      <c r="FO138" s="79"/>
      <c r="FP138" s="79"/>
      <c r="FQ138" s="79"/>
      <c r="FR138" s="79"/>
      <c r="FS138" s="79"/>
      <c r="FT138" s="79"/>
      <c r="FU138" s="79"/>
      <c r="FV138" s="79"/>
    </row>
    <row r="139" spans="1:178">
      <c r="A139" s="34" t="s">
        <v>266</v>
      </c>
      <c r="B139" s="10" t="s">
        <v>47</v>
      </c>
      <c r="C139" s="11" t="s">
        <v>37</v>
      </c>
      <c r="D139" s="10" t="s">
        <v>48</v>
      </c>
      <c r="E139" s="11" t="s">
        <v>42</v>
      </c>
      <c r="F139" s="11" t="s">
        <v>42</v>
      </c>
      <c r="G139" s="14" t="s">
        <v>49</v>
      </c>
      <c r="H139" s="23" t="s">
        <v>267</v>
      </c>
      <c r="I139" s="17">
        <v>282.5</v>
      </c>
      <c r="J139" s="18">
        <v>3.2</v>
      </c>
      <c r="K139" s="17"/>
      <c r="L139" s="18"/>
      <c r="M139" s="17">
        <v>214.7</v>
      </c>
      <c r="N139" s="18">
        <v>3.2</v>
      </c>
      <c r="O139" s="17"/>
      <c r="P139" s="18"/>
      <c r="Q139" s="17">
        <v>169.5</v>
      </c>
      <c r="R139" s="18"/>
      <c r="S139" s="17"/>
      <c r="T139" s="18"/>
      <c r="U139" s="17">
        <v>146.9</v>
      </c>
      <c r="V139" s="18"/>
      <c r="W139" s="17"/>
      <c r="X139" s="18"/>
      <c r="Y139" s="17">
        <v>209.886</v>
      </c>
      <c r="Z139" s="18"/>
      <c r="AA139" s="17"/>
      <c r="AB139" s="18"/>
      <c r="AC139" s="10" t="s">
        <v>57</v>
      </c>
      <c r="AD139" s="10" t="s">
        <v>46</v>
      </c>
      <c r="AE139" s="24"/>
      <c r="AF139" s="24" t="s">
        <v>51</v>
      </c>
      <c r="AG139" s="25">
        <v>63.8</v>
      </c>
      <c r="AH139" s="26">
        <v>20480</v>
      </c>
      <c r="AI139" s="27"/>
      <c r="AJ139" s="27"/>
      <c r="AK139" s="26"/>
      <c r="AL139" s="26"/>
      <c r="AM139" s="24" t="s">
        <v>124</v>
      </c>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c r="DD139" s="32"/>
      <c r="DE139" s="32"/>
      <c r="DF139" s="32"/>
      <c r="DG139" s="32"/>
      <c r="DH139" s="32"/>
      <c r="DI139" s="32"/>
      <c r="DJ139" s="32"/>
      <c r="DK139" s="32"/>
      <c r="DL139" s="32"/>
      <c r="DM139" s="32"/>
      <c r="DN139" s="32"/>
      <c r="DO139" s="32"/>
      <c r="DP139" s="32"/>
      <c r="DQ139" s="32"/>
      <c r="DR139" s="32"/>
      <c r="DS139" s="32"/>
      <c r="DT139" s="32"/>
      <c r="DU139" s="32"/>
      <c r="DV139" s="32"/>
      <c r="DW139" s="32"/>
      <c r="DX139" s="32"/>
      <c r="DY139" s="32"/>
      <c r="DZ139" s="32"/>
      <c r="EA139" s="32"/>
      <c r="EB139" s="32"/>
      <c r="EC139" s="32"/>
      <c r="ED139" s="32"/>
      <c r="EE139" s="32"/>
      <c r="EF139" s="32"/>
      <c r="EG139" s="32"/>
      <c r="EH139" s="32"/>
      <c r="EI139" s="32"/>
      <c r="EJ139" s="32"/>
      <c r="EK139" s="32"/>
      <c r="EL139" s="32"/>
      <c r="EM139" s="32"/>
      <c r="EN139" s="32"/>
      <c r="EO139" s="32"/>
      <c r="EP139" s="32"/>
      <c r="EQ139" s="32"/>
      <c r="ER139" s="32"/>
      <c r="ES139" s="32"/>
      <c r="ET139" s="32"/>
      <c r="EU139" s="32"/>
      <c r="EV139" s="32"/>
      <c r="EW139" s="32"/>
      <c r="EX139" s="32"/>
      <c r="EY139" s="32"/>
      <c r="EZ139" s="32"/>
      <c r="FA139" s="32"/>
      <c r="FB139" s="32"/>
      <c r="FC139" s="32"/>
      <c r="FD139" s="32"/>
      <c r="FE139" s="32"/>
      <c r="FF139" s="32"/>
      <c r="FG139" s="32"/>
      <c r="FH139" s="32"/>
      <c r="FI139" s="32"/>
      <c r="FJ139" s="32"/>
      <c r="FK139" s="32"/>
      <c r="FL139" s="32"/>
      <c r="FM139" s="32"/>
      <c r="FN139" s="32"/>
      <c r="FO139" s="32"/>
      <c r="FP139" s="32"/>
      <c r="FQ139" s="32"/>
      <c r="FR139" s="32"/>
      <c r="FS139" s="32"/>
      <c r="FT139" s="32"/>
      <c r="FU139" s="32"/>
      <c r="FV139" s="32"/>
    </row>
    <row r="140" spans="1:178" s="22" customFormat="1">
      <c r="A140" s="34" t="s">
        <v>266</v>
      </c>
      <c r="B140" s="10" t="s">
        <v>47</v>
      </c>
      <c r="C140" s="11" t="s">
        <v>37</v>
      </c>
      <c r="D140" s="10" t="s">
        <v>53</v>
      </c>
      <c r="E140" s="10" t="s">
        <v>54</v>
      </c>
      <c r="F140" s="10"/>
      <c r="G140" s="14" t="s">
        <v>55</v>
      </c>
      <c r="H140" s="23" t="s">
        <v>269</v>
      </c>
      <c r="I140" s="17">
        <v>106.34</v>
      </c>
      <c r="J140" s="18"/>
      <c r="K140" s="17"/>
      <c r="L140" s="18"/>
      <c r="M140" s="17">
        <v>106.34</v>
      </c>
      <c r="N140" s="18"/>
      <c r="O140" s="17"/>
      <c r="P140" s="18"/>
      <c r="Q140" s="17"/>
      <c r="R140" s="18"/>
      <c r="S140" s="17"/>
      <c r="T140" s="18"/>
      <c r="U140" s="17"/>
      <c r="V140" s="18"/>
      <c r="W140" s="17"/>
      <c r="X140" s="18"/>
      <c r="Y140" s="17"/>
      <c r="Z140" s="18"/>
      <c r="AA140" s="17"/>
      <c r="AB140" s="18"/>
      <c r="AC140" s="10" t="s">
        <v>57</v>
      </c>
      <c r="AD140" s="10" t="s">
        <v>58</v>
      </c>
      <c r="AE140" s="24"/>
      <c r="AF140" s="24"/>
      <c r="AG140" s="24"/>
      <c r="AH140" s="26" t="e">
        <v>#VALUE!</v>
      </c>
      <c r="AI140" s="27"/>
      <c r="AJ140" s="27"/>
      <c r="AK140" s="26"/>
      <c r="AL140" s="26"/>
      <c r="AM140" s="24"/>
    </row>
    <row r="141" spans="1:178">
      <c r="A141" s="34" t="s">
        <v>266</v>
      </c>
      <c r="B141" s="33" t="s">
        <v>62</v>
      </c>
      <c r="C141" s="11" t="s">
        <v>37</v>
      </c>
      <c r="D141" s="10" t="s">
        <v>48</v>
      </c>
      <c r="E141" s="11" t="s">
        <v>42</v>
      </c>
      <c r="F141" s="10" t="s">
        <v>41</v>
      </c>
      <c r="G141" s="36" t="s">
        <v>74</v>
      </c>
      <c r="H141" s="36" t="s">
        <v>85</v>
      </c>
      <c r="I141" s="39">
        <v>494.5</v>
      </c>
      <c r="J141" s="40">
        <v>6</v>
      </c>
      <c r="K141" s="39">
        <v>0</v>
      </c>
      <c r="L141" s="40">
        <v>0</v>
      </c>
      <c r="M141" s="39">
        <v>0</v>
      </c>
      <c r="N141" s="40">
        <v>0</v>
      </c>
      <c r="O141" s="39">
        <v>0</v>
      </c>
      <c r="P141" s="40">
        <v>0</v>
      </c>
      <c r="Q141" s="39">
        <v>494.5</v>
      </c>
      <c r="R141" s="40">
        <v>6</v>
      </c>
      <c r="S141" s="39">
        <v>0</v>
      </c>
      <c r="T141" s="40"/>
      <c r="U141" s="39">
        <v>0</v>
      </c>
      <c r="V141" s="40"/>
      <c r="W141" s="39">
        <v>0</v>
      </c>
      <c r="X141" s="40"/>
      <c r="Y141" s="39">
        <v>0</v>
      </c>
      <c r="Z141" s="40"/>
      <c r="AA141" s="39">
        <v>0</v>
      </c>
      <c r="AB141" s="40"/>
      <c r="AC141" s="41" t="s">
        <v>57</v>
      </c>
      <c r="AD141" s="90" t="s">
        <v>46</v>
      </c>
      <c r="AE141" s="36"/>
      <c r="AF141" s="33" t="s">
        <v>76</v>
      </c>
      <c r="AG141" s="34"/>
      <c r="AH141" s="42">
        <v>39480</v>
      </c>
      <c r="AI141" s="36" t="s">
        <v>103</v>
      </c>
      <c r="AJ141" s="36"/>
      <c r="AK141" s="44"/>
      <c r="AL141" s="39" t="s">
        <v>71</v>
      </c>
      <c r="AM141" s="34" t="s">
        <v>268</v>
      </c>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c r="DD141" s="32"/>
      <c r="DE141" s="32"/>
      <c r="DF141" s="32"/>
      <c r="DG141" s="32"/>
      <c r="DH141" s="32"/>
      <c r="DI141" s="32"/>
      <c r="DJ141" s="32"/>
      <c r="DK141" s="32"/>
      <c r="DL141" s="32"/>
      <c r="DM141" s="32"/>
      <c r="DN141" s="32"/>
      <c r="DO141" s="32"/>
      <c r="DP141" s="32"/>
      <c r="DQ141" s="32"/>
      <c r="DR141" s="32"/>
      <c r="DS141" s="32"/>
      <c r="DT141" s="32"/>
      <c r="DU141" s="32"/>
      <c r="DV141" s="32"/>
      <c r="DW141" s="32"/>
      <c r="DX141" s="32"/>
      <c r="DY141" s="32"/>
      <c r="DZ141" s="32"/>
      <c r="EA141" s="32"/>
      <c r="EB141" s="32"/>
      <c r="EC141" s="32"/>
      <c r="ED141" s="32"/>
      <c r="EE141" s="32"/>
      <c r="EF141" s="32"/>
      <c r="EG141" s="32"/>
      <c r="EH141" s="32"/>
      <c r="EI141" s="32"/>
      <c r="EJ141" s="32"/>
      <c r="EK141" s="32"/>
      <c r="EL141" s="32"/>
      <c r="EM141" s="32"/>
      <c r="EN141" s="32"/>
      <c r="EO141" s="32"/>
      <c r="EP141" s="32"/>
      <c r="EQ141" s="32"/>
      <c r="ER141" s="32"/>
      <c r="ES141" s="32"/>
      <c r="ET141" s="32"/>
      <c r="EU141" s="32"/>
      <c r="EV141" s="32"/>
      <c r="EW141" s="32"/>
      <c r="EX141" s="32"/>
      <c r="EY141" s="32"/>
      <c r="EZ141" s="32"/>
      <c r="FA141" s="32"/>
      <c r="FB141" s="32"/>
      <c r="FC141" s="32"/>
      <c r="FD141" s="32"/>
      <c r="FE141" s="32"/>
      <c r="FF141" s="32"/>
      <c r="FG141" s="32"/>
      <c r="FH141" s="32"/>
      <c r="FI141" s="32"/>
      <c r="FJ141" s="32"/>
      <c r="FK141" s="32"/>
      <c r="FL141" s="32"/>
      <c r="FM141" s="32"/>
      <c r="FN141" s="32"/>
      <c r="FO141" s="32"/>
      <c r="FP141" s="32"/>
      <c r="FQ141" s="32"/>
      <c r="FR141" s="32"/>
      <c r="FS141" s="32"/>
      <c r="FT141" s="32"/>
      <c r="FU141" s="32"/>
      <c r="FV141" s="32"/>
    </row>
    <row r="142" spans="1:178" s="34" customFormat="1">
      <c r="A142" s="21" t="s">
        <v>270</v>
      </c>
      <c r="B142" s="10" t="s">
        <v>47</v>
      </c>
      <c r="C142" s="11" t="s">
        <v>37</v>
      </c>
      <c r="D142" s="10" t="s">
        <v>53</v>
      </c>
      <c r="E142" s="10" t="s">
        <v>54</v>
      </c>
      <c r="F142" s="10"/>
      <c r="G142" s="14" t="s">
        <v>55</v>
      </c>
      <c r="H142" s="23" t="s">
        <v>274</v>
      </c>
      <c r="I142" s="17"/>
      <c r="J142" s="18"/>
      <c r="K142" s="17">
        <v>88</v>
      </c>
      <c r="L142" s="18"/>
      <c r="M142" s="17"/>
      <c r="N142" s="18"/>
      <c r="O142" s="17"/>
      <c r="P142" s="18"/>
      <c r="Q142" s="17"/>
      <c r="R142" s="18"/>
      <c r="S142" s="17"/>
      <c r="T142" s="18"/>
      <c r="U142" s="17"/>
      <c r="V142" s="18"/>
      <c r="W142" s="17"/>
      <c r="X142" s="18"/>
      <c r="Y142" s="17"/>
      <c r="Z142" s="18"/>
      <c r="AA142" s="17"/>
      <c r="AB142" s="18"/>
      <c r="AC142" s="10" t="s">
        <v>57</v>
      </c>
      <c r="AD142" s="10" t="s">
        <v>58</v>
      </c>
      <c r="AE142" s="24"/>
      <c r="AF142" s="24"/>
      <c r="AG142" s="24"/>
      <c r="AH142" s="26" t="e">
        <v>#VALUE!</v>
      </c>
      <c r="AI142" s="27"/>
      <c r="AJ142" s="27"/>
      <c r="AK142" s="26"/>
      <c r="AL142" s="26"/>
      <c r="AM142" s="24"/>
    </row>
    <row r="143" spans="1:178" s="34" customFormat="1">
      <c r="A143" s="21" t="s">
        <v>270</v>
      </c>
      <c r="B143" s="33" t="s">
        <v>62</v>
      </c>
      <c r="C143" s="11" t="s">
        <v>37</v>
      </c>
      <c r="D143" s="10" t="s">
        <v>48</v>
      </c>
      <c r="E143" s="11" t="s">
        <v>42</v>
      </c>
      <c r="F143" s="35" t="s">
        <v>251</v>
      </c>
      <c r="G143" s="36" t="s">
        <v>271</v>
      </c>
      <c r="H143" s="37" t="s">
        <v>272</v>
      </c>
      <c r="I143" s="39">
        <v>279.5</v>
      </c>
      <c r="J143" s="95">
        <v>1.9</v>
      </c>
      <c r="K143" s="39">
        <v>107.5</v>
      </c>
      <c r="L143" s="80">
        <v>0.7</v>
      </c>
      <c r="M143" s="39">
        <v>0</v>
      </c>
      <c r="N143" s="80"/>
      <c r="O143" s="39">
        <v>0</v>
      </c>
      <c r="P143" s="80"/>
      <c r="Q143" s="39">
        <v>64.5</v>
      </c>
      <c r="R143" s="80">
        <v>0.4</v>
      </c>
      <c r="S143" s="39">
        <v>0</v>
      </c>
      <c r="T143" s="80"/>
      <c r="U143" s="39">
        <v>0</v>
      </c>
      <c r="V143" s="96"/>
      <c r="W143" s="39">
        <v>0</v>
      </c>
      <c r="X143" s="96"/>
      <c r="Y143" s="39">
        <v>0</v>
      </c>
      <c r="Z143" s="96"/>
      <c r="AA143" s="39">
        <v>0</v>
      </c>
      <c r="AB143" s="96"/>
      <c r="AC143" s="41" t="s">
        <v>45</v>
      </c>
      <c r="AD143" s="33" t="s">
        <v>46</v>
      </c>
      <c r="AE143" s="36"/>
      <c r="AF143" s="33"/>
      <c r="AG143" s="33"/>
      <c r="AH143" s="42">
        <v>29654</v>
      </c>
      <c r="AI143" s="36" t="s">
        <v>71</v>
      </c>
      <c r="AJ143" s="36" t="s">
        <v>71</v>
      </c>
      <c r="AK143" s="44"/>
      <c r="AL143" s="39"/>
      <c r="AM143" s="34" t="s">
        <v>273</v>
      </c>
    </row>
    <row r="144" spans="1:178" s="34" customFormat="1">
      <c r="A144" s="8" t="s">
        <v>275</v>
      </c>
      <c r="B144" s="53" t="s">
        <v>84</v>
      </c>
      <c r="C144" s="9" t="s">
        <v>39</v>
      </c>
      <c r="D144" s="10" t="s">
        <v>40</v>
      </c>
      <c r="E144" s="9" t="s">
        <v>42</v>
      </c>
      <c r="F144" s="119" t="s">
        <v>251</v>
      </c>
      <c r="G144" s="14" t="s">
        <v>85</v>
      </c>
      <c r="H144" s="14"/>
      <c r="I144" s="39">
        <v>0</v>
      </c>
      <c r="J144" s="18">
        <v>0</v>
      </c>
      <c r="K144" s="39">
        <v>752.5</v>
      </c>
      <c r="L144" s="18">
        <v>7.7149022590208913</v>
      </c>
      <c r="M144" s="39">
        <v>0</v>
      </c>
      <c r="N144" s="18">
        <v>0</v>
      </c>
      <c r="O144" s="39">
        <v>0</v>
      </c>
      <c r="P144" s="18">
        <v>0</v>
      </c>
      <c r="Q144" s="39">
        <v>152.142</v>
      </c>
      <c r="R144" s="18">
        <v>1.5598099600177853</v>
      </c>
      <c r="S144" s="39">
        <v>0</v>
      </c>
      <c r="T144" s="18">
        <v>0</v>
      </c>
      <c r="U144" s="39">
        <v>107.5</v>
      </c>
      <c r="V144" s="18">
        <v>1.1021288941458416</v>
      </c>
      <c r="W144" s="39">
        <v>0</v>
      </c>
      <c r="X144" s="18">
        <v>0</v>
      </c>
      <c r="Y144" s="39">
        <v>60.2</v>
      </c>
      <c r="Z144" s="18">
        <v>0.61719218072167137</v>
      </c>
      <c r="AA144" s="39">
        <v>0</v>
      </c>
      <c r="AB144" s="18">
        <v>0</v>
      </c>
      <c r="AC144" s="10" t="s">
        <v>45</v>
      </c>
      <c r="AD144" s="10" t="s">
        <v>46</v>
      </c>
      <c r="AE144" s="8" t="s">
        <v>145</v>
      </c>
      <c r="AF144" s="8" t="s">
        <v>86</v>
      </c>
      <c r="AG144" s="56">
        <v>30.23</v>
      </c>
      <c r="AH144" s="57"/>
      <c r="AI144" s="21" t="s">
        <v>265</v>
      </c>
      <c r="AJ144" s="21" t="s">
        <v>265</v>
      </c>
      <c r="AK144" s="59">
        <v>0.49321865696328149</v>
      </c>
      <c r="AL144" s="60">
        <v>10.99403329390619</v>
      </c>
      <c r="AM144" s="30" t="s">
        <v>87</v>
      </c>
    </row>
    <row r="145" spans="1:64" s="34" customFormat="1">
      <c r="A145" s="8" t="s">
        <v>275</v>
      </c>
      <c r="B145" s="10" t="s">
        <v>84</v>
      </c>
      <c r="C145" s="9" t="s">
        <v>39</v>
      </c>
      <c r="D145" s="9" t="s">
        <v>88</v>
      </c>
      <c r="E145" s="9" t="s">
        <v>42</v>
      </c>
      <c r="F145" s="11" t="s">
        <v>42</v>
      </c>
      <c r="G145" s="45" t="s">
        <v>89</v>
      </c>
      <c r="H145" s="45"/>
      <c r="I145" s="61">
        <v>0</v>
      </c>
      <c r="J145" s="18">
        <v>0</v>
      </c>
      <c r="K145" s="61">
        <v>0</v>
      </c>
      <c r="L145" s="18">
        <v>0</v>
      </c>
      <c r="M145" s="61">
        <v>0</v>
      </c>
      <c r="N145" s="18">
        <v>0</v>
      </c>
      <c r="O145" s="61">
        <v>0</v>
      </c>
      <c r="P145" s="18">
        <v>0</v>
      </c>
      <c r="Q145" s="61">
        <v>0</v>
      </c>
      <c r="R145" s="18">
        <v>0</v>
      </c>
      <c r="S145" s="61">
        <v>0</v>
      </c>
      <c r="T145" s="18">
        <v>0</v>
      </c>
      <c r="U145" s="61">
        <v>70</v>
      </c>
      <c r="V145" s="18">
        <v>0</v>
      </c>
      <c r="W145" s="61">
        <v>0</v>
      </c>
      <c r="X145" s="18">
        <v>0</v>
      </c>
      <c r="Y145" s="61">
        <v>0</v>
      </c>
      <c r="Z145" s="18">
        <v>0</v>
      </c>
      <c r="AA145" s="61">
        <v>0</v>
      </c>
      <c r="AB145" s="18">
        <v>0</v>
      </c>
      <c r="AC145" s="10" t="s">
        <v>57</v>
      </c>
      <c r="AD145" s="10" t="s">
        <v>58</v>
      </c>
      <c r="AE145" s="8" t="s">
        <v>71</v>
      </c>
      <c r="AF145" s="8" t="s">
        <v>71</v>
      </c>
      <c r="AG145" s="62" t="s">
        <v>90</v>
      </c>
      <c r="AH145" s="57"/>
      <c r="AI145" s="21" t="s">
        <v>71</v>
      </c>
      <c r="AJ145" s="21" t="s">
        <v>71</v>
      </c>
      <c r="AK145" s="63" t="s">
        <v>71</v>
      </c>
      <c r="AL145" s="60">
        <v>0</v>
      </c>
      <c r="AM145" s="30" t="s">
        <v>71</v>
      </c>
    </row>
    <row r="146" spans="1:64" ht="11.25" customHeight="1">
      <c r="A146" s="8" t="s">
        <v>275</v>
      </c>
      <c r="B146" s="53" t="s">
        <v>84</v>
      </c>
      <c r="C146" s="9" t="s">
        <v>39</v>
      </c>
      <c r="D146" s="10" t="s">
        <v>53</v>
      </c>
      <c r="E146" s="10" t="s">
        <v>54</v>
      </c>
      <c r="F146" s="10"/>
      <c r="G146" s="14" t="s">
        <v>116</v>
      </c>
      <c r="H146" s="14"/>
      <c r="I146" s="17">
        <v>0</v>
      </c>
      <c r="J146" s="18">
        <v>0</v>
      </c>
      <c r="K146" s="17">
        <v>160.24600000000001</v>
      </c>
      <c r="L146" s="18">
        <v>0</v>
      </c>
      <c r="M146" s="17">
        <v>0</v>
      </c>
      <c r="N146" s="18">
        <v>0</v>
      </c>
      <c r="O146" s="17">
        <v>0</v>
      </c>
      <c r="P146" s="18">
        <v>0</v>
      </c>
      <c r="Q146" s="17">
        <v>0</v>
      </c>
      <c r="R146" s="18">
        <v>0</v>
      </c>
      <c r="S146" s="17">
        <v>0</v>
      </c>
      <c r="T146" s="18">
        <v>0</v>
      </c>
      <c r="U146" s="17">
        <v>0</v>
      </c>
      <c r="V146" s="18">
        <v>0</v>
      </c>
      <c r="W146" s="17">
        <v>0</v>
      </c>
      <c r="X146" s="18">
        <v>0</v>
      </c>
      <c r="Y146" s="17">
        <v>0</v>
      </c>
      <c r="Z146" s="18">
        <v>0</v>
      </c>
      <c r="AA146" s="61">
        <v>0</v>
      </c>
      <c r="AB146" s="18">
        <v>0</v>
      </c>
      <c r="AC146" s="10" t="s">
        <v>57</v>
      </c>
      <c r="AD146" s="10" t="s">
        <v>58</v>
      </c>
      <c r="AE146" s="8" t="s">
        <v>71</v>
      </c>
      <c r="AF146" s="8" t="s">
        <v>71</v>
      </c>
      <c r="AG146" s="62" t="s">
        <v>71</v>
      </c>
      <c r="AH146" s="57"/>
      <c r="AI146" s="21" t="s">
        <v>71</v>
      </c>
      <c r="AJ146" s="21" t="s">
        <v>71</v>
      </c>
      <c r="AK146" s="63" t="s">
        <v>71</v>
      </c>
      <c r="AL146" s="60">
        <v>0</v>
      </c>
      <c r="AM146" s="30" t="s">
        <v>71</v>
      </c>
      <c r="AN146" s="45"/>
      <c r="AP146" s="45"/>
      <c r="AR146" s="45"/>
      <c r="AT146" s="45"/>
      <c r="AV146" s="45"/>
      <c r="AX146" s="45"/>
      <c r="AZ146" s="45"/>
      <c r="BB146" s="45"/>
      <c r="BC146" s="45"/>
      <c r="BD146" s="45"/>
      <c r="BE146" s="45"/>
      <c r="BI146" s="45"/>
      <c r="BJ146" s="45"/>
      <c r="BL146" s="45"/>
    </row>
    <row r="147" spans="1:64" ht="11.25" customHeight="1">
      <c r="A147" s="21" t="s">
        <v>276</v>
      </c>
      <c r="B147" s="10" t="s">
        <v>47</v>
      </c>
      <c r="C147" s="9" t="s">
        <v>39</v>
      </c>
      <c r="D147" s="9" t="s">
        <v>88</v>
      </c>
      <c r="E147" s="11" t="s">
        <v>42</v>
      </c>
      <c r="F147" s="33" t="s">
        <v>73</v>
      </c>
      <c r="G147" s="14" t="s">
        <v>277</v>
      </c>
      <c r="H147" s="23" t="s">
        <v>278</v>
      </c>
      <c r="I147" s="17"/>
      <c r="J147" s="18"/>
      <c r="K147" s="17"/>
      <c r="L147" s="18"/>
      <c r="M147" s="17">
        <v>39.5</v>
      </c>
      <c r="N147" s="18"/>
      <c r="O147" s="17"/>
      <c r="P147" s="18"/>
      <c r="Q147" s="17"/>
      <c r="R147" s="18"/>
      <c r="S147" s="17"/>
      <c r="T147" s="18"/>
      <c r="U147" s="17"/>
      <c r="V147" s="18"/>
      <c r="W147" s="17"/>
      <c r="X147" s="18"/>
      <c r="Y147" s="17"/>
      <c r="Z147" s="18"/>
      <c r="AA147" s="17"/>
      <c r="AB147" s="18"/>
      <c r="AC147" s="10"/>
      <c r="AD147" s="10"/>
      <c r="AE147" s="24"/>
      <c r="AF147" s="24"/>
      <c r="AG147" s="24"/>
      <c r="AH147" s="26" t="e">
        <v>#VALUE!</v>
      </c>
      <c r="AI147" s="27"/>
      <c r="AJ147" s="27"/>
      <c r="AK147" s="26"/>
      <c r="AL147" s="26"/>
      <c r="AM147" s="24"/>
      <c r="AN147" s="45"/>
      <c r="AP147" s="45"/>
      <c r="AR147" s="45"/>
      <c r="AT147" s="45"/>
      <c r="AV147" s="45"/>
      <c r="AX147" s="45"/>
      <c r="AZ147" s="45"/>
      <c r="BB147" s="45"/>
      <c r="BC147" s="45"/>
      <c r="BD147" s="45"/>
      <c r="BE147" s="45"/>
      <c r="BI147" s="45"/>
      <c r="BJ147" s="45"/>
      <c r="BL147" s="45"/>
    </row>
    <row r="148" spans="1:64" ht="11.25" customHeight="1">
      <c r="A148" s="21" t="s">
        <v>276</v>
      </c>
      <c r="B148" s="10" t="s">
        <v>47</v>
      </c>
      <c r="C148" s="9" t="s">
        <v>39</v>
      </c>
      <c r="D148" s="10" t="s">
        <v>48</v>
      </c>
      <c r="E148" s="11" t="s">
        <v>42</v>
      </c>
      <c r="F148" s="33" t="s">
        <v>73</v>
      </c>
      <c r="G148" s="14" t="s">
        <v>49</v>
      </c>
      <c r="H148" s="23" t="s">
        <v>278</v>
      </c>
      <c r="I148" s="55">
        <v>40</v>
      </c>
      <c r="J148" s="20">
        <v>2.66</v>
      </c>
      <c r="K148" s="55">
        <v>60</v>
      </c>
      <c r="L148" s="20">
        <v>3</v>
      </c>
      <c r="N148" s="20"/>
      <c r="O148" s="55">
        <v>60</v>
      </c>
      <c r="P148" s="18">
        <v>3</v>
      </c>
      <c r="Q148" s="17"/>
      <c r="R148" s="18"/>
      <c r="S148" s="17"/>
      <c r="T148" s="18"/>
      <c r="U148" s="17"/>
      <c r="V148" s="18"/>
      <c r="W148" s="17"/>
      <c r="X148" s="18"/>
      <c r="Y148" s="17"/>
      <c r="Z148" s="18"/>
      <c r="AA148" s="17"/>
      <c r="AB148" s="18"/>
      <c r="AC148" s="10" t="s">
        <v>57</v>
      </c>
      <c r="AD148" s="10" t="s">
        <v>46</v>
      </c>
      <c r="AE148" s="24"/>
      <c r="AF148" s="24" t="s">
        <v>51</v>
      </c>
      <c r="AG148" s="25"/>
      <c r="AH148" s="26">
        <v>27712</v>
      </c>
      <c r="AI148" s="27"/>
      <c r="AJ148" s="27"/>
      <c r="AK148" s="26"/>
      <c r="AL148" s="26"/>
      <c r="AM148" s="24" t="s">
        <v>124</v>
      </c>
      <c r="AN148" s="45"/>
      <c r="AP148" s="45"/>
      <c r="AR148" s="45"/>
      <c r="AT148" s="45"/>
      <c r="AV148" s="45"/>
      <c r="AX148" s="45"/>
      <c r="AZ148" s="45"/>
      <c r="BB148" s="45"/>
      <c r="BC148" s="45"/>
      <c r="BD148" s="45"/>
      <c r="BE148" s="45"/>
      <c r="BI148" s="45"/>
      <c r="BJ148" s="45"/>
      <c r="BL148" s="45"/>
    </row>
    <row r="149" spans="1:64" ht="11.25" customHeight="1">
      <c r="A149" s="21" t="s">
        <v>276</v>
      </c>
      <c r="B149" s="10" t="s">
        <v>47</v>
      </c>
      <c r="C149" s="9" t="s">
        <v>39</v>
      </c>
      <c r="D149" s="10" t="s">
        <v>53</v>
      </c>
      <c r="E149" s="10" t="s">
        <v>54</v>
      </c>
      <c r="F149" s="10"/>
      <c r="G149" s="14" t="s">
        <v>55</v>
      </c>
      <c r="H149" s="23" t="s">
        <v>283</v>
      </c>
      <c r="I149" s="17">
        <v>123.55200000000001</v>
      </c>
      <c r="J149" s="18"/>
      <c r="K149" s="17"/>
      <c r="L149" s="18"/>
      <c r="M149" s="17">
        <v>123.55200000000001</v>
      </c>
      <c r="N149" s="18"/>
      <c r="O149" s="17"/>
      <c r="P149" s="18"/>
      <c r="Q149" s="17"/>
      <c r="R149" s="18"/>
      <c r="S149" s="17"/>
      <c r="T149" s="18"/>
      <c r="U149" s="17"/>
      <c r="V149" s="18"/>
      <c r="W149" s="17"/>
      <c r="X149" s="18"/>
      <c r="Y149" s="17"/>
      <c r="Z149" s="18"/>
      <c r="AA149" s="17"/>
      <c r="AB149" s="18"/>
      <c r="AC149" s="10" t="s">
        <v>57</v>
      </c>
      <c r="AD149" s="10" t="s">
        <v>58</v>
      </c>
      <c r="AE149" s="24"/>
      <c r="AF149" s="24"/>
      <c r="AG149" s="24"/>
      <c r="AH149" s="26" t="e">
        <v>#VALUE!</v>
      </c>
      <c r="AI149" s="27"/>
      <c r="AJ149" s="27"/>
      <c r="AK149" s="26"/>
      <c r="AL149" s="26"/>
      <c r="AM149" s="24"/>
      <c r="AN149" s="45"/>
      <c r="AP149" s="45"/>
      <c r="AR149" s="45"/>
      <c r="AT149" s="45"/>
      <c r="AV149" s="45"/>
      <c r="AX149" s="45"/>
      <c r="AZ149" s="45"/>
      <c r="BB149" s="45"/>
      <c r="BC149" s="45"/>
      <c r="BD149" s="45"/>
      <c r="BE149" s="45"/>
      <c r="BI149" s="45"/>
      <c r="BJ149" s="45"/>
      <c r="BL149" s="45"/>
    </row>
    <row r="150" spans="1:64" ht="11.25" customHeight="1">
      <c r="A150" s="21" t="s">
        <v>276</v>
      </c>
      <c r="B150" s="33" t="s">
        <v>62</v>
      </c>
      <c r="C150" s="9" t="s">
        <v>39</v>
      </c>
      <c r="D150" s="10" t="s">
        <v>48</v>
      </c>
      <c r="E150" s="11" t="s">
        <v>42</v>
      </c>
      <c r="F150" s="33" t="s">
        <v>73</v>
      </c>
      <c r="G150" s="51" t="s">
        <v>129</v>
      </c>
      <c r="H150" s="36" t="s">
        <v>130</v>
      </c>
      <c r="I150" s="39">
        <v>507.20454545454544</v>
      </c>
      <c r="J150" s="40">
        <v>6</v>
      </c>
      <c r="K150" s="39">
        <v>507.20454545454544</v>
      </c>
      <c r="L150" s="40">
        <v>6</v>
      </c>
      <c r="M150" s="39">
        <v>0</v>
      </c>
      <c r="N150" s="40"/>
      <c r="O150" s="39">
        <v>0</v>
      </c>
      <c r="P150" s="40"/>
      <c r="Q150" s="39">
        <v>0</v>
      </c>
      <c r="R150" s="40"/>
      <c r="S150" s="39">
        <v>0</v>
      </c>
      <c r="T150" s="40"/>
      <c r="U150" s="39">
        <v>0</v>
      </c>
      <c r="V150" s="40"/>
      <c r="W150" s="39">
        <v>0</v>
      </c>
      <c r="X150" s="40"/>
      <c r="Y150" s="39">
        <v>0</v>
      </c>
      <c r="Z150" s="40"/>
      <c r="AA150" s="39">
        <v>0</v>
      </c>
      <c r="AB150" s="40"/>
      <c r="AC150" s="41" t="s">
        <v>57</v>
      </c>
      <c r="AD150" s="90" t="s">
        <v>46</v>
      </c>
      <c r="AE150" s="36"/>
      <c r="AF150" s="33" t="s">
        <v>76</v>
      </c>
      <c r="AG150" s="34"/>
      <c r="AH150" s="122"/>
      <c r="AI150" s="36" t="s">
        <v>279</v>
      </c>
      <c r="AJ150" s="36"/>
      <c r="AK150" s="44">
        <v>0.6</v>
      </c>
      <c r="AL150" s="39">
        <f ca="1">7.2/0.11</f>
        <v>65.454545454545453</v>
      </c>
      <c r="AM150" s="34"/>
      <c r="AN150" s="45"/>
      <c r="AP150" s="45"/>
      <c r="AR150" s="45"/>
      <c r="AT150" s="45"/>
      <c r="AV150" s="45"/>
      <c r="AX150" s="45"/>
      <c r="AZ150" s="45"/>
      <c r="BB150" s="45"/>
      <c r="BC150" s="45"/>
      <c r="BD150" s="45"/>
      <c r="BE150" s="45"/>
      <c r="BI150" s="45"/>
      <c r="BJ150" s="45"/>
      <c r="BL150" s="45"/>
    </row>
    <row r="151" spans="1:64" ht="11.25" customHeight="1">
      <c r="A151" s="21" t="s">
        <v>276</v>
      </c>
      <c r="B151" s="33" t="s">
        <v>62</v>
      </c>
      <c r="C151" s="9" t="s">
        <v>39</v>
      </c>
      <c r="D151" s="9" t="s">
        <v>88</v>
      </c>
      <c r="E151" s="11" t="s">
        <v>105</v>
      </c>
      <c r="F151" s="33" t="s">
        <v>106</v>
      </c>
      <c r="G151" s="34" t="s">
        <v>280</v>
      </c>
      <c r="H151" s="34" t="s">
        <v>281</v>
      </c>
      <c r="I151" s="172"/>
      <c r="J151" s="40"/>
      <c r="K151" s="88"/>
      <c r="L151" s="40"/>
      <c r="M151" s="39">
        <v>161.25</v>
      </c>
      <c r="N151" s="40"/>
      <c r="O151" s="39"/>
      <c r="P151" s="40"/>
      <c r="Q151" s="39"/>
      <c r="R151" s="40"/>
      <c r="S151" s="39"/>
      <c r="T151" s="40"/>
      <c r="U151" s="39"/>
      <c r="V151" s="40"/>
      <c r="W151" s="39"/>
      <c r="X151" s="40"/>
      <c r="Y151" s="39"/>
      <c r="Z151" s="40"/>
      <c r="AA151" s="39"/>
      <c r="AB151" s="40"/>
      <c r="AC151" s="48"/>
      <c r="AD151" s="90"/>
      <c r="AE151" s="33"/>
      <c r="AF151" s="33"/>
      <c r="AG151" s="33"/>
      <c r="AH151" s="34"/>
      <c r="AI151" s="36"/>
      <c r="AJ151" s="36"/>
      <c r="AK151" s="34"/>
      <c r="AL151" s="34"/>
      <c r="AM151" s="34"/>
      <c r="AN151" s="45"/>
      <c r="AP151" s="45"/>
      <c r="AR151" s="45"/>
      <c r="AT151" s="45"/>
      <c r="AV151" s="45"/>
      <c r="AX151" s="45"/>
      <c r="AZ151" s="45"/>
      <c r="BB151" s="45"/>
      <c r="BC151" s="45"/>
      <c r="BD151" s="45"/>
      <c r="BE151" s="45"/>
      <c r="BI151" s="45"/>
      <c r="BJ151" s="45"/>
      <c r="BL151" s="45"/>
    </row>
    <row r="152" spans="1:64" s="22" customFormat="1">
      <c r="A152" s="21" t="s">
        <v>276</v>
      </c>
      <c r="B152" s="33" t="s">
        <v>62</v>
      </c>
      <c r="C152" s="9" t="s">
        <v>39</v>
      </c>
      <c r="D152" s="10" t="s">
        <v>48</v>
      </c>
      <c r="E152" s="11" t="s">
        <v>42</v>
      </c>
      <c r="F152" s="10" t="s">
        <v>41</v>
      </c>
      <c r="G152" s="36" t="s">
        <v>74</v>
      </c>
      <c r="H152" s="36" t="s">
        <v>85</v>
      </c>
      <c r="I152" s="39">
        <v>87.954545454545453</v>
      </c>
      <c r="J152" s="40">
        <v>1</v>
      </c>
      <c r="K152" s="39">
        <v>87.954545454545453</v>
      </c>
      <c r="L152" s="40">
        <v>1</v>
      </c>
      <c r="M152" s="39"/>
      <c r="N152" s="40"/>
      <c r="O152" s="39">
        <v>43.977272727272727</v>
      </c>
      <c r="P152" s="40">
        <v>0.5</v>
      </c>
      <c r="Q152" s="39">
        <v>0</v>
      </c>
      <c r="R152" s="40"/>
      <c r="S152" s="39">
        <v>0</v>
      </c>
      <c r="T152" s="40"/>
      <c r="U152" s="39">
        <v>0</v>
      </c>
      <c r="V152" s="40"/>
      <c r="W152" s="39">
        <v>0</v>
      </c>
      <c r="X152" s="40"/>
      <c r="Y152" s="39">
        <v>0</v>
      </c>
      <c r="Z152" s="40"/>
      <c r="AA152" s="39">
        <v>0</v>
      </c>
      <c r="AB152" s="40"/>
      <c r="AC152" s="41" t="s">
        <v>57</v>
      </c>
      <c r="AD152" s="90" t="s">
        <v>46</v>
      </c>
      <c r="AE152" s="36"/>
      <c r="AF152" s="33" t="s">
        <v>76</v>
      </c>
      <c r="AG152" s="33"/>
      <c r="AH152" s="42">
        <v>8225</v>
      </c>
      <c r="AI152" s="36" t="s">
        <v>71</v>
      </c>
      <c r="AJ152" s="36"/>
      <c r="AK152" s="44"/>
      <c r="AL152" s="39"/>
      <c r="AM152" s="34" t="s">
        <v>282</v>
      </c>
    </row>
    <row r="153" spans="1:64" s="22" customFormat="1">
      <c r="A153" s="123" t="s">
        <v>284</v>
      </c>
      <c r="B153" s="53" t="s">
        <v>84</v>
      </c>
      <c r="C153" s="9" t="s">
        <v>39</v>
      </c>
      <c r="D153" s="10" t="s">
        <v>40</v>
      </c>
      <c r="E153" s="9" t="s">
        <v>42</v>
      </c>
      <c r="F153" s="10" t="s">
        <v>41</v>
      </c>
      <c r="G153" s="14" t="s">
        <v>85</v>
      </c>
      <c r="H153" s="14"/>
      <c r="I153" s="39">
        <v>0</v>
      </c>
      <c r="J153" s="18">
        <v>0</v>
      </c>
      <c r="K153" s="39">
        <v>126.44</v>
      </c>
      <c r="L153" s="18">
        <v>1.4164210526315788</v>
      </c>
      <c r="M153" s="39">
        <v>0</v>
      </c>
      <c r="N153" s="18">
        <v>0</v>
      </c>
      <c r="O153" s="39">
        <v>26.16</v>
      </c>
      <c r="P153" s="18">
        <v>0.29305263157894734</v>
      </c>
      <c r="Q153" s="39">
        <v>0</v>
      </c>
      <c r="R153" s="18">
        <v>0</v>
      </c>
      <c r="S153" s="39">
        <v>0</v>
      </c>
      <c r="T153" s="18">
        <v>0</v>
      </c>
      <c r="U153" s="39">
        <v>0</v>
      </c>
      <c r="V153" s="18">
        <v>0</v>
      </c>
      <c r="W153" s="39">
        <v>0</v>
      </c>
      <c r="X153" s="18">
        <v>0</v>
      </c>
      <c r="Y153" s="39">
        <v>0</v>
      </c>
      <c r="Z153" s="18">
        <v>0</v>
      </c>
      <c r="AA153" s="39">
        <v>0</v>
      </c>
      <c r="AB153" s="18">
        <v>0</v>
      </c>
      <c r="AC153" s="10" t="s">
        <v>45</v>
      </c>
      <c r="AD153" s="10" t="s">
        <v>46</v>
      </c>
      <c r="AE153" s="8" t="s">
        <v>71</v>
      </c>
      <c r="AF153" s="8" t="s">
        <v>86</v>
      </c>
      <c r="AG153" s="56">
        <v>58</v>
      </c>
      <c r="AH153" s="57"/>
      <c r="AI153" s="21" t="s">
        <v>146</v>
      </c>
      <c r="AJ153" s="21" t="s">
        <v>146</v>
      </c>
      <c r="AK153" s="59">
        <v>9.9999999999999992E-2</v>
      </c>
      <c r="AL153" s="60">
        <v>1.709473684210526</v>
      </c>
      <c r="AM153" s="30" t="s">
        <v>147</v>
      </c>
    </row>
    <row r="154" spans="1:64" s="22" customFormat="1">
      <c r="A154" s="123" t="s">
        <v>284</v>
      </c>
      <c r="B154" s="10" t="s">
        <v>84</v>
      </c>
      <c r="C154" s="9" t="s">
        <v>39</v>
      </c>
      <c r="D154" s="9" t="s">
        <v>88</v>
      </c>
      <c r="E154" s="9" t="s">
        <v>42</v>
      </c>
      <c r="F154" s="11" t="s">
        <v>42</v>
      </c>
      <c r="G154" s="45" t="s">
        <v>89</v>
      </c>
      <c r="H154" s="45"/>
      <c r="I154" s="61">
        <v>0</v>
      </c>
      <c r="J154" s="18">
        <v>0</v>
      </c>
      <c r="K154" s="61">
        <v>42.397804667319846</v>
      </c>
      <c r="L154" s="18">
        <v>0</v>
      </c>
      <c r="M154" s="61">
        <v>0</v>
      </c>
      <c r="N154" s="18">
        <v>0</v>
      </c>
      <c r="O154" s="61">
        <v>0</v>
      </c>
      <c r="P154" s="18">
        <v>0</v>
      </c>
      <c r="Q154" s="61">
        <v>0</v>
      </c>
      <c r="R154" s="18">
        <v>0</v>
      </c>
      <c r="S154" s="61">
        <v>0</v>
      </c>
      <c r="T154" s="18">
        <v>0</v>
      </c>
      <c r="U154" s="61">
        <v>0</v>
      </c>
      <c r="V154" s="18">
        <v>0</v>
      </c>
      <c r="W154" s="61">
        <v>0</v>
      </c>
      <c r="X154" s="18">
        <v>0</v>
      </c>
      <c r="Y154" s="61">
        <v>0</v>
      </c>
      <c r="Z154" s="18">
        <v>0</v>
      </c>
      <c r="AA154" s="61">
        <v>0</v>
      </c>
      <c r="AB154" s="18">
        <v>0</v>
      </c>
      <c r="AC154" s="10" t="s">
        <v>57</v>
      </c>
      <c r="AD154" s="10" t="s">
        <v>58</v>
      </c>
      <c r="AE154" s="8" t="s">
        <v>71</v>
      </c>
      <c r="AF154" s="8" t="s">
        <v>71</v>
      </c>
      <c r="AG154" s="62" t="s">
        <v>90</v>
      </c>
      <c r="AH154" s="57"/>
      <c r="AI154" s="21" t="s">
        <v>71</v>
      </c>
      <c r="AJ154" s="21" t="s">
        <v>71</v>
      </c>
      <c r="AK154" s="63" t="s">
        <v>71</v>
      </c>
      <c r="AL154" s="60">
        <v>0</v>
      </c>
      <c r="AM154" s="30" t="s">
        <v>71</v>
      </c>
    </row>
    <row r="155" spans="1:64" s="22" customFormat="1">
      <c r="A155" s="123" t="s">
        <v>284</v>
      </c>
      <c r="B155" s="10" t="s">
        <v>47</v>
      </c>
      <c r="C155" s="9" t="s">
        <v>39</v>
      </c>
      <c r="D155" s="10" t="s">
        <v>48</v>
      </c>
      <c r="E155" s="11" t="s">
        <v>42</v>
      </c>
      <c r="F155" s="11" t="s">
        <v>42</v>
      </c>
      <c r="G155" s="14" t="s">
        <v>49</v>
      </c>
      <c r="H155" s="23" t="s">
        <v>285</v>
      </c>
      <c r="I155" s="17"/>
      <c r="J155" s="18"/>
      <c r="K155" s="17">
        <v>131.64500000000001</v>
      </c>
      <c r="L155" s="18">
        <v>2.1128823529411758</v>
      </c>
      <c r="M155" s="17"/>
      <c r="N155" s="18"/>
      <c r="O155" s="17">
        <v>26.555</v>
      </c>
      <c r="P155" s="18"/>
      <c r="Q155" s="17"/>
      <c r="R155" s="18"/>
      <c r="S155" s="17"/>
      <c r="T155" s="18"/>
      <c r="U155" s="17"/>
      <c r="V155" s="18"/>
      <c r="W155" s="17"/>
      <c r="X155" s="18"/>
      <c r="Y155" s="17"/>
      <c r="Z155" s="18"/>
      <c r="AA155" s="17"/>
      <c r="AB155" s="18"/>
      <c r="AC155" s="10" t="s">
        <v>45</v>
      </c>
      <c r="AD155" s="10" t="s">
        <v>46</v>
      </c>
      <c r="AE155" s="24"/>
      <c r="AF155" s="24" t="s">
        <v>51</v>
      </c>
      <c r="AG155" s="25" t="s">
        <v>152</v>
      </c>
      <c r="AH155" s="26">
        <v>6761.2235294117627</v>
      </c>
      <c r="AI155" s="27"/>
      <c r="AJ155" s="27"/>
      <c r="AK155" s="26"/>
      <c r="AL155" s="26"/>
      <c r="AM155" s="24" t="s">
        <v>120</v>
      </c>
    </row>
    <row r="156" spans="1:64" s="22" customFormat="1">
      <c r="A156" s="123" t="s">
        <v>284</v>
      </c>
      <c r="B156" s="10" t="s">
        <v>47</v>
      </c>
      <c r="C156" s="9" t="s">
        <v>39</v>
      </c>
      <c r="D156" s="9" t="s">
        <v>88</v>
      </c>
      <c r="E156" s="11" t="s">
        <v>42</v>
      </c>
      <c r="F156" s="11" t="s">
        <v>42</v>
      </c>
      <c r="G156" s="14" t="s">
        <v>207</v>
      </c>
      <c r="H156" s="23" t="s">
        <v>286</v>
      </c>
      <c r="I156" s="17"/>
      <c r="J156" s="18"/>
      <c r="K156" s="17"/>
      <c r="L156" s="18"/>
      <c r="M156" s="17">
        <v>85</v>
      </c>
      <c r="N156" s="18"/>
      <c r="O156" s="17"/>
      <c r="P156" s="18"/>
      <c r="Q156" s="17"/>
      <c r="R156" s="18"/>
      <c r="S156" s="17"/>
      <c r="T156" s="18"/>
      <c r="U156" s="17"/>
      <c r="V156" s="18"/>
      <c r="W156" s="17"/>
      <c r="X156" s="18"/>
      <c r="Y156" s="17"/>
      <c r="Z156" s="18"/>
      <c r="AA156" s="17"/>
      <c r="AB156" s="18"/>
      <c r="AC156" s="10" t="s">
        <v>45</v>
      </c>
      <c r="AD156" s="10" t="s">
        <v>46</v>
      </c>
      <c r="AE156" s="24"/>
      <c r="AF156" s="24" t="s">
        <v>51</v>
      </c>
      <c r="AG156" s="25" t="s">
        <v>152</v>
      </c>
      <c r="AH156" s="26" t="e">
        <v>#VALUE!</v>
      </c>
      <c r="AI156" s="27"/>
      <c r="AJ156" s="27"/>
      <c r="AK156" s="26"/>
      <c r="AL156" s="26"/>
      <c r="AM156" s="24" t="s">
        <v>120</v>
      </c>
    </row>
    <row r="157" spans="1:64" s="22" customFormat="1">
      <c r="A157" s="123" t="s">
        <v>284</v>
      </c>
      <c r="B157" s="10" t="s">
        <v>47</v>
      </c>
      <c r="C157" s="9" t="s">
        <v>39</v>
      </c>
      <c r="D157" s="10" t="s">
        <v>53</v>
      </c>
      <c r="E157" s="10" t="s">
        <v>54</v>
      </c>
      <c r="F157" s="10"/>
      <c r="G157" s="30" t="s">
        <v>55</v>
      </c>
      <c r="H157" s="23" t="s">
        <v>287</v>
      </c>
      <c r="I157" s="91">
        <v>64.540000000000006</v>
      </c>
      <c r="J157" s="31"/>
      <c r="K157" s="91"/>
      <c r="L157" s="31"/>
      <c r="M157" s="91">
        <v>64.540000000000006</v>
      </c>
      <c r="N157" s="31"/>
      <c r="O157" s="91"/>
      <c r="P157" s="31"/>
      <c r="Q157" s="91"/>
      <c r="R157" s="31"/>
      <c r="S157" s="91"/>
      <c r="T157" s="31"/>
      <c r="U157" s="91"/>
      <c r="V157" s="31"/>
      <c r="W157" s="91"/>
      <c r="X157" s="31"/>
      <c r="Y157" s="91"/>
      <c r="Z157" s="31"/>
      <c r="AA157" s="91"/>
      <c r="AB157" s="31"/>
      <c r="AC157" s="10" t="s">
        <v>57</v>
      </c>
      <c r="AD157" s="10" t="s">
        <v>58</v>
      </c>
      <c r="AE157" s="30"/>
      <c r="AF157" s="30"/>
      <c r="AG157" s="30"/>
      <c r="AH157" s="26" t="e">
        <v>#VALUE!</v>
      </c>
      <c r="AI157" s="27"/>
      <c r="AJ157" s="27"/>
      <c r="AK157" s="26"/>
      <c r="AL157" s="26"/>
      <c r="AM157" s="30"/>
    </row>
    <row r="158" spans="1:64" s="22" customFormat="1">
      <c r="A158" s="8" t="s">
        <v>288</v>
      </c>
      <c r="B158" s="10" t="s">
        <v>47</v>
      </c>
      <c r="C158" s="11" t="s">
        <v>37</v>
      </c>
      <c r="D158" s="10" t="s">
        <v>48</v>
      </c>
      <c r="E158" s="11" t="s">
        <v>42</v>
      </c>
      <c r="F158" s="11" t="s">
        <v>42</v>
      </c>
      <c r="G158" s="14" t="s">
        <v>49</v>
      </c>
      <c r="H158" s="23" t="s">
        <v>289</v>
      </c>
      <c r="I158" s="17">
        <v>91.53</v>
      </c>
      <c r="J158" s="18">
        <v>5.5E-2</v>
      </c>
      <c r="K158" s="17"/>
      <c r="L158" s="18"/>
      <c r="M158" s="17"/>
      <c r="N158" s="18"/>
      <c r="O158" s="17">
        <v>20.905000000000001</v>
      </c>
      <c r="P158" s="18">
        <v>5.5E-2</v>
      </c>
      <c r="Q158" s="17"/>
      <c r="R158" s="18"/>
      <c r="S158" s="17"/>
      <c r="T158" s="18"/>
      <c r="U158" s="17">
        <v>49.72</v>
      </c>
      <c r="V158" s="18">
        <v>5.5E-2</v>
      </c>
      <c r="W158" s="17"/>
      <c r="X158" s="18"/>
      <c r="Y158" s="17">
        <v>23.73</v>
      </c>
      <c r="Z158" s="18">
        <v>5.5E-2</v>
      </c>
      <c r="AA158" s="17"/>
      <c r="AB158" s="18"/>
      <c r="AC158" s="10" t="s">
        <v>57</v>
      </c>
      <c r="AD158" s="10" t="s">
        <v>46</v>
      </c>
      <c r="AE158" s="24"/>
      <c r="AF158" s="24" t="s">
        <v>51</v>
      </c>
      <c r="AG158" s="25">
        <v>0.7</v>
      </c>
      <c r="AH158" s="26">
        <v>704</v>
      </c>
      <c r="AI158" s="27"/>
      <c r="AJ158" s="27"/>
      <c r="AK158" s="26"/>
      <c r="AL158" s="26"/>
      <c r="AM158" s="24"/>
    </row>
    <row r="159" spans="1:64" s="22" customFormat="1">
      <c r="A159" s="8" t="s">
        <v>288</v>
      </c>
      <c r="B159" s="10" t="s">
        <v>47</v>
      </c>
      <c r="C159" s="11" t="s">
        <v>37</v>
      </c>
      <c r="D159" s="10" t="s">
        <v>53</v>
      </c>
      <c r="E159" s="10" t="s">
        <v>54</v>
      </c>
      <c r="F159" s="10"/>
      <c r="G159" s="14" t="s">
        <v>55</v>
      </c>
      <c r="H159" s="23" t="s">
        <v>290</v>
      </c>
      <c r="I159" s="17"/>
      <c r="J159" s="18"/>
      <c r="K159" s="17">
        <v>78</v>
      </c>
      <c r="L159" s="18"/>
      <c r="M159" s="55"/>
      <c r="N159" s="18"/>
      <c r="O159" s="17"/>
      <c r="P159" s="18"/>
      <c r="Q159" s="17"/>
      <c r="R159" s="18"/>
      <c r="S159" s="17"/>
      <c r="T159" s="18"/>
      <c r="U159" s="17"/>
      <c r="V159" s="18"/>
      <c r="W159" s="17"/>
      <c r="X159" s="18"/>
      <c r="Y159" s="17"/>
      <c r="Z159" s="18"/>
      <c r="AA159" s="17"/>
      <c r="AB159" s="18"/>
      <c r="AC159" s="10" t="s">
        <v>57</v>
      </c>
      <c r="AD159" s="10" t="s">
        <v>58</v>
      </c>
      <c r="AE159" s="24"/>
      <c r="AF159" s="24"/>
      <c r="AG159" s="24"/>
      <c r="AH159" s="26" t="e">
        <v>#VALUE!</v>
      </c>
      <c r="AI159" s="27"/>
      <c r="AJ159" s="27"/>
      <c r="AK159" s="26"/>
      <c r="AL159" s="26"/>
      <c r="AM159" s="24"/>
    </row>
    <row r="160" spans="1:64" s="22" customFormat="1">
      <c r="A160" s="8" t="s">
        <v>291</v>
      </c>
      <c r="B160" s="10" t="s">
        <v>47</v>
      </c>
      <c r="C160" s="11" t="s">
        <v>37</v>
      </c>
      <c r="D160" s="10" t="s">
        <v>48</v>
      </c>
      <c r="E160" s="11" t="s">
        <v>42</v>
      </c>
      <c r="F160" s="10" t="s">
        <v>41</v>
      </c>
      <c r="G160" s="14" t="s">
        <v>49</v>
      </c>
      <c r="H160" s="30" t="s">
        <v>292</v>
      </c>
      <c r="I160" s="17"/>
      <c r="J160" s="18"/>
      <c r="K160" s="17"/>
      <c r="L160" s="18"/>
      <c r="M160" s="17"/>
      <c r="N160" s="18"/>
      <c r="O160" s="17"/>
      <c r="P160" s="18"/>
      <c r="Q160" s="17">
        <v>74.353999999999999</v>
      </c>
      <c r="R160" s="18">
        <v>3.2000000000000001E-2</v>
      </c>
      <c r="S160" s="17"/>
      <c r="T160" s="18"/>
      <c r="U160" s="17"/>
      <c r="V160" s="18"/>
      <c r="W160" s="17"/>
      <c r="X160" s="18"/>
      <c r="Y160" s="17">
        <v>18.588000000000001</v>
      </c>
      <c r="Z160" s="18">
        <v>8.0000000000000002E-3</v>
      </c>
      <c r="AA160" s="17"/>
      <c r="AB160" s="18"/>
      <c r="AC160" s="10" t="s">
        <v>45</v>
      </c>
      <c r="AD160" s="10" t="s">
        <v>46</v>
      </c>
      <c r="AE160" s="24"/>
      <c r="AF160" s="24"/>
      <c r="AG160" s="25">
        <v>11.87</v>
      </c>
      <c r="AH160" s="26">
        <v>128</v>
      </c>
      <c r="AI160" s="27"/>
      <c r="AJ160" s="27"/>
      <c r="AK160" s="26"/>
      <c r="AL160" s="26"/>
      <c r="AM160" s="24"/>
    </row>
    <row r="161" spans="1:39" s="22" customFormat="1">
      <c r="A161" s="8" t="s">
        <v>291</v>
      </c>
      <c r="B161" s="10" t="s">
        <v>47</v>
      </c>
      <c r="C161" s="11" t="s">
        <v>37</v>
      </c>
      <c r="D161" s="10" t="s">
        <v>53</v>
      </c>
      <c r="E161" s="10" t="s">
        <v>54</v>
      </c>
      <c r="F161" s="10"/>
      <c r="G161" s="14" t="s">
        <v>55</v>
      </c>
      <c r="H161" s="30" t="s">
        <v>293</v>
      </c>
      <c r="I161" s="17">
        <v>60</v>
      </c>
      <c r="J161" s="18"/>
      <c r="K161" s="17"/>
      <c r="L161" s="18"/>
      <c r="M161" s="17">
        <v>60</v>
      </c>
      <c r="N161" s="18"/>
      <c r="O161" s="17"/>
      <c r="P161" s="18"/>
      <c r="Q161" s="17"/>
      <c r="R161" s="18"/>
      <c r="S161" s="17"/>
      <c r="T161" s="18"/>
      <c r="U161" s="17"/>
      <c r="V161" s="18"/>
      <c r="W161" s="17"/>
      <c r="X161" s="18"/>
      <c r="Y161" s="17"/>
      <c r="Z161" s="18"/>
      <c r="AA161" s="17"/>
      <c r="AB161" s="18"/>
      <c r="AC161" s="10" t="s">
        <v>57</v>
      </c>
      <c r="AD161" s="10" t="s">
        <v>58</v>
      </c>
      <c r="AE161" s="24"/>
      <c r="AF161" s="24"/>
      <c r="AG161" s="24"/>
      <c r="AH161" s="26" t="e">
        <v>#VALUE!</v>
      </c>
      <c r="AI161" s="27"/>
      <c r="AJ161" s="27"/>
      <c r="AK161" s="26"/>
      <c r="AL161" s="26"/>
      <c r="AM161" s="24"/>
    </row>
    <row r="162" spans="1:39" s="22" customFormat="1">
      <c r="A162" s="8" t="s">
        <v>294</v>
      </c>
      <c r="B162" s="53" t="s">
        <v>84</v>
      </c>
      <c r="C162" s="9" t="s">
        <v>39</v>
      </c>
      <c r="D162" s="10" t="s">
        <v>40</v>
      </c>
      <c r="E162" s="9" t="s">
        <v>42</v>
      </c>
      <c r="F162" s="33" t="s">
        <v>73</v>
      </c>
      <c r="G162" s="14" t="s">
        <v>85</v>
      </c>
      <c r="H162" s="14"/>
      <c r="I162" s="39">
        <v>0</v>
      </c>
      <c r="J162" s="18">
        <v>0</v>
      </c>
      <c r="K162" s="39">
        <v>373.54216651333945</v>
      </c>
      <c r="L162" s="18">
        <v>5.9635874523213346</v>
      </c>
      <c r="M162" s="39">
        <v>0</v>
      </c>
      <c r="N162" s="18">
        <v>0</v>
      </c>
      <c r="O162" s="39">
        <v>137.02046918123276</v>
      </c>
      <c r="P162" s="18">
        <v>2.1875280330016764</v>
      </c>
      <c r="Q162" s="39">
        <v>0</v>
      </c>
      <c r="R162" s="18">
        <v>0</v>
      </c>
      <c r="S162" s="39">
        <v>0</v>
      </c>
      <c r="T162" s="18">
        <v>0</v>
      </c>
      <c r="U162" s="39">
        <v>0</v>
      </c>
      <c r="V162" s="18">
        <v>0</v>
      </c>
      <c r="W162" s="39">
        <v>0</v>
      </c>
      <c r="X162" s="18">
        <v>0</v>
      </c>
      <c r="Y162" s="39">
        <v>0</v>
      </c>
      <c r="Z162" s="18">
        <v>0</v>
      </c>
      <c r="AA162" s="39">
        <v>0</v>
      </c>
      <c r="AB162" s="18">
        <v>0</v>
      </c>
      <c r="AC162" s="10" t="s">
        <v>45</v>
      </c>
      <c r="AD162" s="10" t="s">
        <v>46</v>
      </c>
      <c r="AE162" s="8" t="s">
        <v>145</v>
      </c>
      <c r="AF162" s="8" t="s">
        <v>86</v>
      </c>
      <c r="AG162" s="56">
        <v>70.709999999999994</v>
      </c>
      <c r="AH162" s="57"/>
      <c r="AI162" s="21" t="s">
        <v>295</v>
      </c>
      <c r="AJ162" s="21" t="s">
        <v>295</v>
      </c>
      <c r="AK162" s="59">
        <v>0.33092914722104372</v>
      </c>
      <c r="AL162" s="60">
        <v>8.151115485323011</v>
      </c>
      <c r="AM162" s="30" t="s">
        <v>87</v>
      </c>
    </row>
    <row r="163" spans="1:39" s="22" customFormat="1">
      <c r="A163" s="8" t="s">
        <v>294</v>
      </c>
      <c r="B163" s="53" t="s">
        <v>84</v>
      </c>
      <c r="C163" s="9" t="s">
        <v>39</v>
      </c>
      <c r="D163" s="10" t="s">
        <v>40</v>
      </c>
      <c r="E163" s="9" t="s">
        <v>42</v>
      </c>
      <c r="F163" s="10" t="s">
        <v>41</v>
      </c>
      <c r="G163" s="14" t="s">
        <v>85</v>
      </c>
      <c r="H163" s="14"/>
      <c r="I163" s="39">
        <v>0</v>
      </c>
      <c r="J163" s="18">
        <v>0</v>
      </c>
      <c r="K163" s="39">
        <v>124.66683348666055</v>
      </c>
      <c r="L163" s="18">
        <v>1.9903015791796359</v>
      </c>
      <c r="M163" s="39">
        <v>0</v>
      </c>
      <c r="N163" s="18">
        <v>0</v>
      </c>
      <c r="O163" s="39">
        <v>45.729530818767252</v>
      </c>
      <c r="P163" s="18">
        <v>0.73007070549258413</v>
      </c>
      <c r="Q163" s="39">
        <v>0</v>
      </c>
      <c r="R163" s="18">
        <v>0</v>
      </c>
      <c r="S163" s="39">
        <v>0</v>
      </c>
      <c r="T163" s="18">
        <v>0</v>
      </c>
      <c r="U163" s="39">
        <v>0</v>
      </c>
      <c r="V163" s="18">
        <v>0</v>
      </c>
      <c r="W163" s="39">
        <v>0</v>
      </c>
      <c r="X163" s="18">
        <v>0</v>
      </c>
      <c r="Y163" s="39">
        <v>0</v>
      </c>
      <c r="Z163" s="18">
        <v>0</v>
      </c>
      <c r="AA163" s="39">
        <v>0</v>
      </c>
      <c r="AB163" s="18">
        <v>0</v>
      </c>
      <c r="AC163" s="10" t="s">
        <v>45</v>
      </c>
      <c r="AD163" s="10" t="s">
        <v>46</v>
      </c>
      <c r="AE163" s="8" t="s">
        <v>145</v>
      </c>
      <c r="AF163" s="8" t="s">
        <v>86</v>
      </c>
      <c r="AG163" s="56">
        <v>70.709999999999994</v>
      </c>
      <c r="AH163" s="57"/>
      <c r="AI163" s="21" t="s">
        <v>295</v>
      </c>
      <c r="AJ163" s="21" t="s">
        <v>295</v>
      </c>
      <c r="AK163" s="59">
        <v>0.33092914722104372</v>
      </c>
      <c r="AL163" s="60">
        <v>2.7203722846722203</v>
      </c>
      <c r="AM163" s="30" t="s">
        <v>87</v>
      </c>
    </row>
    <row r="164" spans="1:39" s="22" customFormat="1">
      <c r="A164" s="8" t="s">
        <v>294</v>
      </c>
      <c r="B164" s="10" t="s">
        <v>84</v>
      </c>
      <c r="C164" s="9" t="s">
        <v>39</v>
      </c>
      <c r="D164" s="9" t="s">
        <v>88</v>
      </c>
      <c r="E164" s="9" t="s">
        <v>42</v>
      </c>
      <c r="F164" s="11" t="s">
        <v>42</v>
      </c>
      <c r="G164" s="45" t="s">
        <v>89</v>
      </c>
      <c r="H164" s="45"/>
      <c r="I164" s="61">
        <v>0</v>
      </c>
      <c r="J164" s="18">
        <v>0</v>
      </c>
      <c r="K164" s="61">
        <v>0</v>
      </c>
      <c r="L164" s="18">
        <v>0</v>
      </c>
      <c r="M164" s="61">
        <v>0</v>
      </c>
      <c r="N164" s="18">
        <v>0</v>
      </c>
      <c r="O164" s="61">
        <v>0</v>
      </c>
      <c r="P164" s="18">
        <v>0</v>
      </c>
      <c r="Q164" s="61">
        <v>0</v>
      </c>
      <c r="R164" s="18">
        <v>0</v>
      </c>
      <c r="S164" s="61">
        <v>0</v>
      </c>
      <c r="T164" s="18">
        <v>0</v>
      </c>
      <c r="U164" s="61">
        <v>70</v>
      </c>
      <c r="V164" s="18">
        <v>0</v>
      </c>
      <c r="W164" s="61">
        <v>0</v>
      </c>
      <c r="X164" s="18">
        <v>0</v>
      </c>
      <c r="Y164" s="61">
        <v>0</v>
      </c>
      <c r="Z164" s="18">
        <v>0</v>
      </c>
      <c r="AA164" s="61">
        <v>0</v>
      </c>
      <c r="AB164" s="18">
        <v>0</v>
      </c>
      <c r="AC164" s="10" t="s">
        <v>57</v>
      </c>
      <c r="AD164" s="10" t="s">
        <v>58</v>
      </c>
      <c r="AE164" s="8" t="s">
        <v>71</v>
      </c>
      <c r="AF164" s="8" t="s">
        <v>71</v>
      </c>
      <c r="AG164" s="62" t="s">
        <v>90</v>
      </c>
      <c r="AH164" s="57"/>
      <c r="AI164" s="21" t="s">
        <v>71</v>
      </c>
      <c r="AJ164" s="21" t="s">
        <v>71</v>
      </c>
      <c r="AK164" s="63" t="s">
        <v>71</v>
      </c>
      <c r="AL164" s="60">
        <v>0</v>
      </c>
      <c r="AM164" s="30" t="s">
        <v>71</v>
      </c>
    </row>
    <row r="165" spans="1:39" s="22" customFormat="1">
      <c r="A165" s="8" t="s">
        <v>294</v>
      </c>
      <c r="B165" s="10" t="s">
        <v>47</v>
      </c>
      <c r="C165" s="9" t="s">
        <v>39</v>
      </c>
      <c r="D165" s="10" t="s">
        <v>48</v>
      </c>
      <c r="E165" s="11" t="s">
        <v>42</v>
      </c>
      <c r="F165" s="10" t="s">
        <v>41</v>
      </c>
      <c r="G165" s="14" t="s">
        <v>49</v>
      </c>
      <c r="H165" s="30" t="s">
        <v>296</v>
      </c>
      <c r="I165" s="17"/>
      <c r="J165" s="18"/>
      <c r="K165" s="17">
        <v>28.25</v>
      </c>
      <c r="L165" s="18">
        <v>0.39600000000000002</v>
      </c>
      <c r="M165" s="17"/>
      <c r="N165" s="18"/>
      <c r="O165" s="17"/>
      <c r="P165" s="18"/>
      <c r="Q165" s="17">
        <v>70.625</v>
      </c>
      <c r="R165" s="18">
        <v>0</v>
      </c>
      <c r="S165" s="17"/>
      <c r="T165" s="18"/>
      <c r="U165" s="17"/>
      <c r="V165" s="18"/>
      <c r="W165" s="17">
        <v>70.625</v>
      </c>
      <c r="X165" s="18">
        <v>1</v>
      </c>
      <c r="Y165" s="17"/>
      <c r="Z165" s="18"/>
      <c r="AA165" s="17"/>
      <c r="AB165" s="18"/>
      <c r="AC165" s="10" t="s">
        <v>45</v>
      </c>
      <c r="AD165" s="10" t="s">
        <v>46</v>
      </c>
      <c r="AE165" s="24"/>
      <c r="AF165" s="24"/>
      <c r="AG165" s="25"/>
      <c r="AH165" s="26">
        <v>4467.2</v>
      </c>
      <c r="AI165" s="27"/>
      <c r="AJ165" s="27"/>
      <c r="AK165" s="26"/>
      <c r="AL165" s="26"/>
      <c r="AM165" s="24"/>
    </row>
    <row r="166" spans="1:39" s="22" customFormat="1">
      <c r="A166" s="8" t="s">
        <v>294</v>
      </c>
      <c r="B166" s="10" t="s">
        <v>47</v>
      </c>
      <c r="C166" s="9" t="s">
        <v>39</v>
      </c>
      <c r="D166" s="10" t="s">
        <v>53</v>
      </c>
      <c r="E166" s="10" t="s">
        <v>54</v>
      </c>
      <c r="F166" s="10"/>
      <c r="G166" s="14" t="s">
        <v>55</v>
      </c>
      <c r="H166" s="30" t="s">
        <v>297</v>
      </c>
      <c r="I166" s="17">
        <v>134.333</v>
      </c>
      <c r="J166" s="18"/>
      <c r="K166" s="17"/>
      <c r="L166" s="18"/>
      <c r="M166" s="17">
        <v>134.333</v>
      </c>
      <c r="N166" s="18"/>
      <c r="O166" s="17"/>
      <c r="P166" s="18"/>
      <c r="Q166" s="17"/>
      <c r="R166" s="18"/>
      <c r="S166" s="17"/>
      <c r="T166" s="18"/>
      <c r="U166" s="17"/>
      <c r="V166" s="18"/>
      <c r="W166" s="17"/>
      <c r="X166" s="18"/>
      <c r="Y166" s="17"/>
      <c r="Z166" s="18"/>
      <c r="AA166" s="17"/>
      <c r="AB166" s="18"/>
      <c r="AC166" s="10" t="s">
        <v>57</v>
      </c>
      <c r="AD166" s="10" t="s">
        <v>58</v>
      </c>
      <c r="AE166" s="24"/>
      <c r="AF166" s="24"/>
      <c r="AG166" s="24"/>
      <c r="AH166" s="26" t="e">
        <v>#VALUE!</v>
      </c>
      <c r="AI166" s="27"/>
      <c r="AJ166" s="27"/>
      <c r="AK166" s="26"/>
      <c r="AL166" s="26"/>
      <c r="AM166" s="24"/>
    </row>
    <row r="167" spans="1:39" s="22" customFormat="1">
      <c r="A167" s="21" t="s">
        <v>298</v>
      </c>
      <c r="B167" s="10" t="s">
        <v>47</v>
      </c>
      <c r="C167" s="11" t="s">
        <v>37</v>
      </c>
      <c r="D167" s="10" t="s">
        <v>48</v>
      </c>
      <c r="E167" s="11" t="s">
        <v>42</v>
      </c>
      <c r="F167" s="10" t="s">
        <v>41</v>
      </c>
      <c r="G167" s="14" t="s">
        <v>49</v>
      </c>
      <c r="H167" s="30" t="s">
        <v>299</v>
      </c>
      <c r="I167" s="17"/>
      <c r="J167" s="18"/>
      <c r="K167" s="17">
        <v>22.6</v>
      </c>
      <c r="L167" s="18">
        <v>0.2</v>
      </c>
      <c r="M167" s="17"/>
      <c r="N167" s="18"/>
      <c r="O167" s="17"/>
      <c r="P167" s="18"/>
      <c r="Q167" s="17">
        <v>33.9</v>
      </c>
      <c r="R167" s="18">
        <v>0.3</v>
      </c>
      <c r="S167" s="17"/>
      <c r="T167" s="18"/>
      <c r="U167" s="17">
        <v>28.25</v>
      </c>
      <c r="V167" s="18">
        <v>0.3</v>
      </c>
      <c r="W167" s="17"/>
      <c r="X167" s="18"/>
      <c r="Y167" s="17">
        <v>11.3</v>
      </c>
      <c r="Z167" s="18">
        <v>0.1</v>
      </c>
      <c r="AA167" s="17"/>
      <c r="AB167" s="18"/>
      <c r="AC167" s="10" t="s">
        <v>45</v>
      </c>
      <c r="AD167" s="10" t="s">
        <v>46</v>
      </c>
      <c r="AE167" s="24"/>
      <c r="AF167" s="24"/>
      <c r="AG167" s="25"/>
      <c r="AH167" s="26">
        <v>2879.9999999999995</v>
      </c>
      <c r="AI167" s="27"/>
      <c r="AJ167" s="27"/>
      <c r="AK167" s="26"/>
      <c r="AL167" s="26"/>
      <c r="AM167" s="24" t="s">
        <v>124</v>
      </c>
    </row>
    <row r="168" spans="1:39" s="22" customFormat="1">
      <c r="A168" s="21" t="s">
        <v>298</v>
      </c>
      <c r="B168" s="10" t="s">
        <v>47</v>
      </c>
      <c r="C168" s="11" t="s">
        <v>37</v>
      </c>
      <c r="D168" s="10" t="s">
        <v>53</v>
      </c>
      <c r="E168" s="10" t="s">
        <v>54</v>
      </c>
      <c r="F168" s="10"/>
      <c r="G168" s="14" t="s">
        <v>55</v>
      </c>
      <c r="H168" s="30" t="s">
        <v>301</v>
      </c>
      <c r="I168" s="146"/>
      <c r="J168" s="18"/>
      <c r="K168" s="17">
        <v>177</v>
      </c>
      <c r="L168" s="18"/>
      <c r="M168" s="146"/>
      <c r="N168" s="18"/>
      <c r="O168" s="17"/>
      <c r="P168" s="18"/>
      <c r="Q168" s="17"/>
      <c r="R168" s="18"/>
      <c r="S168" s="17"/>
      <c r="T168" s="18"/>
      <c r="U168" s="17"/>
      <c r="V168" s="18"/>
      <c r="W168" s="17"/>
      <c r="X168" s="18"/>
      <c r="Y168" s="17"/>
      <c r="Z168" s="18"/>
      <c r="AA168" s="17"/>
      <c r="AB168" s="18"/>
      <c r="AC168" s="10" t="s">
        <v>57</v>
      </c>
      <c r="AD168" s="10" t="s">
        <v>58</v>
      </c>
      <c r="AE168" s="24"/>
      <c r="AF168" s="24"/>
      <c r="AG168" s="24"/>
      <c r="AH168" s="26" t="e">
        <v>#VALUE!</v>
      </c>
      <c r="AI168" s="27"/>
      <c r="AJ168" s="27"/>
      <c r="AK168" s="26"/>
      <c r="AL168" s="26"/>
      <c r="AM168" s="24"/>
    </row>
    <row r="169" spans="1:39" s="22" customFormat="1">
      <c r="A169" s="21" t="s">
        <v>298</v>
      </c>
      <c r="B169" s="33" t="s">
        <v>62</v>
      </c>
      <c r="C169" s="11" t="s">
        <v>37</v>
      </c>
      <c r="D169" s="10" t="s">
        <v>48</v>
      </c>
      <c r="E169" s="11" t="s">
        <v>42</v>
      </c>
      <c r="F169" s="35" t="s">
        <v>251</v>
      </c>
      <c r="G169" s="36" t="s">
        <v>63</v>
      </c>
      <c r="H169" s="37" t="s">
        <v>300</v>
      </c>
      <c r="I169" s="39"/>
      <c r="J169" s="95"/>
      <c r="K169" s="39">
        <v>92.988</v>
      </c>
      <c r="L169" s="80">
        <v>0.9</v>
      </c>
      <c r="M169" s="39"/>
      <c r="N169" s="80"/>
      <c r="O169" s="39"/>
      <c r="P169" s="80"/>
      <c r="Q169" s="39">
        <v>92.986999999999995</v>
      </c>
      <c r="R169" s="80">
        <v>0.9</v>
      </c>
      <c r="S169" s="39"/>
      <c r="T169" s="80"/>
      <c r="U169" s="39">
        <v>92.986999999999995</v>
      </c>
      <c r="V169" s="95">
        <v>0.9</v>
      </c>
      <c r="W169" s="39"/>
      <c r="X169" s="38"/>
      <c r="Y169" s="39">
        <v>59.125</v>
      </c>
      <c r="Z169" s="40">
        <v>0.6</v>
      </c>
      <c r="AA169" s="39"/>
      <c r="AB169" s="40"/>
      <c r="AC169" s="41" t="s">
        <v>45</v>
      </c>
      <c r="AD169" s="33" t="s">
        <v>46</v>
      </c>
      <c r="AE169" s="36"/>
      <c r="AF169" s="33"/>
      <c r="AG169" s="33"/>
      <c r="AH169" s="42">
        <v>10857</v>
      </c>
      <c r="AI169" s="36"/>
      <c r="AJ169" s="36"/>
      <c r="AK169" s="124"/>
      <c r="AL169" s="39"/>
      <c r="AM169" s="34"/>
    </row>
    <row r="170" spans="1:39" s="22" customFormat="1">
      <c r="A170" s="34" t="s">
        <v>302</v>
      </c>
      <c r="B170" s="53" t="s">
        <v>84</v>
      </c>
      <c r="C170" s="9" t="s">
        <v>39</v>
      </c>
      <c r="D170" s="10" t="s">
        <v>40</v>
      </c>
      <c r="E170" s="9" t="s">
        <v>42</v>
      </c>
      <c r="F170" s="33" t="s">
        <v>73</v>
      </c>
      <c r="G170" s="14" t="s">
        <v>85</v>
      </c>
      <c r="H170" s="14"/>
      <c r="I170" s="39">
        <v>2150</v>
      </c>
      <c r="J170" s="18">
        <v>38.705637931525175</v>
      </c>
      <c r="K170" s="39">
        <v>0</v>
      </c>
      <c r="L170" s="18">
        <v>0</v>
      </c>
      <c r="M170" s="39">
        <v>0</v>
      </c>
      <c r="N170" s="18">
        <v>0</v>
      </c>
      <c r="O170" s="39">
        <v>0</v>
      </c>
      <c r="P170" s="18">
        <v>0</v>
      </c>
      <c r="Q170" s="39">
        <v>0</v>
      </c>
      <c r="R170" s="18">
        <v>0</v>
      </c>
      <c r="S170" s="39">
        <v>0</v>
      </c>
      <c r="T170" s="18">
        <v>0</v>
      </c>
      <c r="U170" s="39">
        <v>770.13</v>
      </c>
      <c r="V170" s="18">
        <v>13.864359507072317</v>
      </c>
      <c r="W170" s="39">
        <v>0</v>
      </c>
      <c r="X170" s="18">
        <v>0</v>
      </c>
      <c r="Y170" s="39">
        <v>0</v>
      </c>
      <c r="Z170" s="18">
        <v>0</v>
      </c>
      <c r="AA170" s="39">
        <v>0</v>
      </c>
      <c r="AB170" s="18">
        <v>0</v>
      </c>
      <c r="AC170" s="10" t="s">
        <v>45</v>
      </c>
      <c r="AD170" s="10" t="s">
        <v>46</v>
      </c>
      <c r="AE170" s="8" t="s">
        <v>145</v>
      </c>
      <c r="AF170" s="8" t="s">
        <v>86</v>
      </c>
      <c r="AG170" s="56">
        <v>484.61</v>
      </c>
      <c r="AH170" s="57"/>
      <c r="AI170" s="21" t="s">
        <v>303</v>
      </c>
      <c r="AJ170" s="21" t="s">
        <v>303</v>
      </c>
      <c r="AK170" s="59">
        <v>0.2455582839809331</v>
      </c>
      <c r="AL170" s="60">
        <v>52.56999743859749</v>
      </c>
      <c r="AM170" s="30" t="s">
        <v>304</v>
      </c>
    </row>
    <row r="171" spans="1:39" s="22" customFormat="1">
      <c r="A171" s="34" t="s">
        <v>302</v>
      </c>
      <c r="B171" s="10" t="s">
        <v>84</v>
      </c>
      <c r="C171" s="9" t="s">
        <v>39</v>
      </c>
      <c r="D171" s="9" t="s">
        <v>88</v>
      </c>
      <c r="E171" s="9" t="s">
        <v>42</v>
      </c>
      <c r="F171" s="11" t="s">
        <v>42</v>
      </c>
      <c r="G171" s="45" t="s">
        <v>89</v>
      </c>
      <c r="H171" s="45"/>
      <c r="I171" s="61">
        <v>0</v>
      </c>
      <c r="J171" s="18">
        <v>0</v>
      </c>
      <c r="K171" s="61">
        <v>0</v>
      </c>
      <c r="L171" s="18">
        <v>0</v>
      </c>
      <c r="M171" s="61">
        <v>100</v>
      </c>
      <c r="N171" s="18">
        <v>0</v>
      </c>
      <c r="O171" s="61">
        <v>0</v>
      </c>
      <c r="P171" s="18">
        <v>0</v>
      </c>
      <c r="Q171" s="61">
        <v>0</v>
      </c>
      <c r="R171" s="18">
        <v>0</v>
      </c>
      <c r="S171" s="61">
        <v>0</v>
      </c>
      <c r="T171" s="18">
        <v>0</v>
      </c>
      <c r="U171" s="61">
        <v>0</v>
      </c>
      <c r="V171" s="18">
        <v>0</v>
      </c>
      <c r="W171" s="61">
        <v>0</v>
      </c>
      <c r="X171" s="18">
        <v>0</v>
      </c>
      <c r="Y171" s="61">
        <v>0</v>
      </c>
      <c r="Z171" s="18">
        <v>0</v>
      </c>
      <c r="AA171" s="61">
        <v>0</v>
      </c>
      <c r="AB171" s="18">
        <v>0</v>
      </c>
      <c r="AC171" s="10" t="s">
        <v>57</v>
      </c>
      <c r="AD171" s="10" t="s">
        <v>58</v>
      </c>
      <c r="AE171" s="8" t="s">
        <v>71</v>
      </c>
      <c r="AF171" s="8" t="s">
        <v>71</v>
      </c>
      <c r="AG171" s="62" t="s">
        <v>90</v>
      </c>
      <c r="AH171" s="57"/>
      <c r="AI171" s="21" t="s">
        <v>71</v>
      </c>
      <c r="AJ171" s="21" t="s">
        <v>71</v>
      </c>
      <c r="AK171" s="63" t="s">
        <v>71</v>
      </c>
      <c r="AL171" s="60">
        <v>0</v>
      </c>
      <c r="AM171" s="30" t="s">
        <v>71</v>
      </c>
    </row>
    <row r="172" spans="1:39" s="22" customFormat="1">
      <c r="A172" s="34" t="s">
        <v>302</v>
      </c>
      <c r="B172" s="33" t="s">
        <v>62</v>
      </c>
      <c r="C172" s="9" t="s">
        <v>39</v>
      </c>
      <c r="D172" s="9" t="s">
        <v>88</v>
      </c>
      <c r="E172" s="11" t="s">
        <v>42</v>
      </c>
      <c r="F172" s="10" t="s">
        <v>41</v>
      </c>
      <c r="G172" s="34" t="s">
        <v>305</v>
      </c>
      <c r="H172" s="34" t="s">
        <v>194</v>
      </c>
      <c r="I172" s="39"/>
      <c r="J172" s="40"/>
      <c r="K172" s="39">
        <v>161.25</v>
      </c>
      <c r="L172" s="40"/>
      <c r="M172" s="39"/>
      <c r="N172" s="40"/>
      <c r="O172" s="39"/>
      <c r="P172" s="40"/>
      <c r="Q172" s="39"/>
      <c r="R172" s="40"/>
      <c r="S172" s="39"/>
      <c r="T172" s="40"/>
      <c r="U172" s="39"/>
      <c r="V172" s="40"/>
      <c r="W172" s="39"/>
      <c r="X172" s="40"/>
      <c r="Y172" s="39"/>
      <c r="Z172" s="40"/>
      <c r="AA172" s="39"/>
      <c r="AB172" s="40"/>
      <c r="AC172" s="48"/>
      <c r="AD172" s="90"/>
      <c r="AE172" s="33"/>
      <c r="AF172" s="33"/>
      <c r="AG172" s="33"/>
      <c r="AH172" s="34"/>
      <c r="AI172" s="36"/>
      <c r="AJ172" s="36"/>
      <c r="AK172" s="34"/>
      <c r="AL172" s="34"/>
      <c r="AM172" s="34"/>
    </row>
    <row r="173" spans="1:39" s="22" customFormat="1">
      <c r="A173" s="34" t="s">
        <v>302</v>
      </c>
      <c r="B173" s="33" t="s">
        <v>62</v>
      </c>
      <c r="C173" s="9" t="s">
        <v>39</v>
      </c>
      <c r="D173" s="9" t="s">
        <v>88</v>
      </c>
      <c r="E173" s="11" t="s">
        <v>42</v>
      </c>
      <c r="F173" s="10" t="s">
        <v>41</v>
      </c>
      <c r="G173" s="36" t="s">
        <v>146</v>
      </c>
      <c r="H173" s="34" t="s">
        <v>194</v>
      </c>
      <c r="I173" s="39"/>
      <c r="J173" s="40"/>
      <c r="K173" s="39">
        <v>161.25</v>
      </c>
      <c r="L173" s="40"/>
      <c r="M173" s="39"/>
      <c r="N173" s="40"/>
      <c r="O173" s="39"/>
      <c r="P173" s="40"/>
      <c r="Q173" s="39"/>
      <c r="R173" s="40"/>
      <c r="S173" s="39"/>
      <c r="T173" s="40"/>
      <c r="U173" s="39"/>
      <c r="V173" s="40"/>
      <c r="W173" s="39"/>
      <c r="X173" s="40"/>
      <c r="Y173" s="39"/>
      <c r="Z173" s="40"/>
      <c r="AA173" s="39"/>
      <c r="AB173" s="40"/>
      <c r="AC173" s="48"/>
      <c r="AD173" s="90"/>
      <c r="AE173" s="33"/>
      <c r="AF173" s="33"/>
      <c r="AG173" s="33"/>
      <c r="AH173" s="34"/>
      <c r="AI173" s="36"/>
      <c r="AJ173" s="36"/>
      <c r="AK173" s="34"/>
      <c r="AL173" s="34"/>
      <c r="AM173" s="34"/>
    </row>
    <row r="174" spans="1:39" s="22" customFormat="1">
      <c r="A174" s="34" t="s">
        <v>302</v>
      </c>
      <c r="B174" s="33" t="s">
        <v>62</v>
      </c>
      <c r="C174" s="9" t="s">
        <v>39</v>
      </c>
      <c r="D174" s="10" t="s">
        <v>48</v>
      </c>
      <c r="E174" s="11" t="s">
        <v>42</v>
      </c>
      <c r="F174" s="35" t="s">
        <v>251</v>
      </c>
      <c r="G174" s="36" t="s">
        <v>271</v>
      </c>
      <c r="H174" s="37" t="s">
        <v>300</v>
      </c>
      <c r="I174" s="39">
        <v>268.75</v>
      </c>
      <c r="J174" s="95">
        <v>4.8</v>
      </c>
      <c r="K174" s="39"/>
      <c r="L174" s="80"/>
      <c r="M174" s="39"/>
      <c r="N174" s="80"/>
      <c r="O174" s="39"/>
      <c r="P174" s="80"/>
      <c r="Q174" s="39"/>
      <c r="R174" s="80"/>
      <c r="S174" s="39"/>
      <c r="T174" s="80"/>
      <c r="U174" s="39">
        <v>250.018</v>
      </c>
      <c r="V174" s="95">
        <v>4.5</v>
      </c>
      <c r="W174" s="39"/>
      <c r="X174" s="38"/>
      <c r="Y174" s="39"/>
      <c r="Z174" s="40"/>
      <c r="AA174" s="39"/>
      <c r="AB174" s="40"/>
      <c r="AC174" s="41" t="s">
        <v>45</v>
      </c>
      <c r="AD174" s="33" t="s">
        <v>46</v>
      </c>
      <c r="AE174" s="36"/>
      <c r="AF174" s="33"/>
      <c r="AG174" s="33"/>
      <c r="AH174" s="42">
        <v>30597.000000000004</v>
      </c>
      <c r="AI174" s="36"/>
      <c r="AJ174" s="36"/>
      <c r="AK174" s="124"/>
      <c r="AL174" s="39"/>
      <c r="AM174" s="34" t="s">
        <v>306</v>
      </c>
    </row>
    <row r="175" spans="1:39" s="22" customFormat="1">
      <c r="A175" s="34" t="s">
        <v>302</v>
      </c>
      <c r="B175" s="33" t="s">
        <v>62</v>
      </c>
      <c r="C175" s="9" t="s">
        <v>39</v>
      </c>
      <c r="D175" s="10" t="s">
        <v>53</v>
      </c>
      <c r="E175" s="10" t="s">
        <v>54</v>
      </c>
      <c r="F175" s="33"/>
      <c r="G175" s="36" t="s">
        <v>54</v>
      </c>
      <c r="H175" s="36" t="s">
        <v>121</v>
      </c>
      <c r="I175" s="39">
        <v>245.44722499999997</v>
      </c>
      <c r="J175" s="40"/>
      <c r="K175" s="39"/>
      <c r="L175" s="40"/>
      <c r="M175" s="39">
        <v>245.44722499999997</v>
      </c>
      <c r="N175" s="40"/>
      <c r="O175" s="39"/>
      <c r="P175" s="40"/>
      <c r="Q175" s="39"/>
      <c r="R175" s="40"/>
      <c r="S175" s="39"/>
      <c r="T175" s="40"/>
      <c r="U175" s="39"/>
      <c r="V175" s="40"/>
      <c r="W175" s="39"/>
      <c r="X175" s="40"/>
      <c r="Y175" s="39"/>
      <c r="Z175" s="40"/>
      <c r="AA175" s="39"/>
      <c r="AB175" s="40"/>
      <c r="AC175" s="41" t="s">
        <v>57</v>
      </c>
      <c r="AD175" s="90" t="s">
        <v>58</v>
      </c>
      <c r="AE175" s="36"/>
      <c r="AF175" s="33"/>
      <c r="AG175" s="33"/>
      <c r="AH175" s="34"/>
      <c r="AI175" s="36" t="s">
        <v>71</v>
      </c>
      <c r="AJ175" s="36"/>
      <c r="AK175" s="44"/>
      <c r="AL175" s="39" t="s">
        <v>71</v>
      </c>
      <c r="AM175" s="34"/>
    </row>
    <row r="176" spans="1:39" s="22" customFormat="1">
      <c r="A176" s="8" t="s">
        <v>307</v>
      </c>
      <c r="B176" s="53" t="s">
        <v>84</v>
      </c>
      <c r="C176" s="11" t="s">
        <v>37</v>
      </c>
      <c r="D176" s="10" t="s">
        <v>40</v>
      </c>
      <c r="E176" s="9" t="s">
        <v>42</v>
      </c>
      <c r="F176" s="10" t="s">
        <v>41</v>
      </c>
      <c r="G176" s="14" t="s">
        <v>85</v>
      </c>
      <c r="H176" s="14"/>
      <c r="I176" s="39">
        <v>0</v>
      </c>
      <c r="J176" s="18">
        <v>0</v>
      </c>
      <c r="K176" s="39">
        <v>0</v>
      </c>
      <c r="L176" s="18">
        <v>0</v>
      </c>
      <c r="M176" s="39">
        <v>0</v>
      </c>
      <c r="N176" s="18">
        <v>0</v>
      </c>
      <c r="O176" s="39">
        <v>63.347999999999999</v>
      </c>
      <c r="P176" s="18">
        <v>0.49532833710486207</v>
      </c>
      <c r="Q176" s="39">
        <v>101.05</v>
      </c>
      <c r="R176" s="18">
        <v>0.79013140931063397</v>
      </c>
      <c r="S176" s="39">
        <v>0</v>
      </c>
      <c r="T176" s="18">
        <v>0</v>
      </c>
      <c r="U176" s="39">
        <v>0</v>
      </c>
      <c r="V176" s="18">
        <v>0</v>
      </c>
      <c r="W176" s="39">
        <v>0</v>
      </c>
      <c r="X176" s="18">
        <v>0</v>
      </c>
      <c r="Y176" s="39">
        <v>17.2</v>
      </c>
      <c r="Z176" s="18">
        <v>0.13449045264861856</v>
      </c>
      <c r="AA176" s="39">
        <v>0</v>
      </c>
      <c r="AB176" s="18">
        <v>0</v>
      </c>
      <c r="AC176" s="10" t="s">
        <v>45</v>
      </c>
      <c r="AD176" s="10" t="s">
        <v>46</v>
      </c>
      <c r="AE176" s="8" t="s">
        <v>145</v>
      </c>
      <c r="AF176" s="8" t="s">
        <v>86</v>
      </c>
      <c r="AG176" s="56">
        <v>16.62</v>
      </c>
      <c r="AH176" s="57"/>
      <c r="AI176" s="21" t="s">
        <v>310</v>
      </c>
      <c r="AJ176" s="21" t="s">
        <v>310</v>
      </c>
      <c r="AK176" s="59">
        <v>0.54332129963898923</v>
      </c>
      <c r="AL176" s="60">
        <v>1.4199501990641146</v>
      </c>
      <c r="AM176" s="30" t="s">
        <v>87</v>
      </c>
    </row>
    <row r="177" spans="1:39" s="22" customFormat="1">
      <c r="A177" s="8" t="s">
        <v>307</v>
      </c>
      <c r="B177" s="10" t="s">
        <v>84</v>
      </c>
      <c r="C177" s="11" t="s">
        <v>37</v>
      </c>
      <c r="D177" s="9" t="s">
        <v>88</v>
      </c>
      <c r="E177" s="9" t="s">
        <v>42</v>
      </c>
      <c r="F177" s="11" t="s">
        <v>42</v>
      </c>
      <c r="G177" s="45" t="s">
        <v>89</v>
      </c>
      <c r="H177" s="45"/>
      <c r="I177" s="61">
        <v>0</v>
      </c>
      <c r="J177" s="18">
        <v>0</v>
      </c>
      <c r="K177" s="61">
        <v>0</v>
      </c>
      <c r="L177" s="18">
        <v>0</v>
      </c>
      <c r="M177" s="61">
        <v>0</v>
      </c>
      <c r="N177" s="18">
        <v>0</v>
      </c>
      <c r="O177" s="61">
        <v>0</v>
      </c>
      <c r="P177" s="18">
        <v>0</v>
      </c>
      <c r="Q177" s="61">
        <v>0</v>
      </c>
      <c r="R177" s="18">
        <v>0</v>
      </c>
      <c r="S177" s="61">
        <v>0</v>
      </c>
      <c r="T177" s="18">
        <v>0</v>
      </c>
      <c r="U177" s="61">
        <v>70</v>
      </c>
      <c r="V177" s="18">
        <v>0</v>
      </c>
      <c r="W177" s="61">
        <v>0</v>
      </c>
      <c r="X177" s="18">
        <v>0</v>
      </c>
      <c r="Y177" s="61">
        <v>0</v>
      </c>
      <c r="Z177" s="18">
        <v>0</v>
      </c>
      <c r="AA177" s="61">
        <v>0</v>
      </c>
      <c r="AB177" s="18">
        <v>0</v>
      </c>
      <c r="AC177" s="10" t="s">
        <v>57</v>
      </c>
      <c r="AD177" s="10" t="s">
        <v>58</v>
      </c>
      <c r="AE177" s="8" t="s">
        <v>71</v>
      </c>
      <c r="AF177" s="8" t="s">
        <v>71</v>
      </c>
      <c r="AG177" s="62" t="s">
        <v>90</v>
      </c>
      <c r="AH177" s="57"/>
      <c r="AI177" s="21" t="s">
        <v>71</v>
      </c>
      <c r="AJ177" s="21" t="s">
        <v>71</v>
      </c>
      <c r="AK177" s="63" t="s">
        <v>71</v>
      </c>
      <c r="AL177" s="60">
        <v>0</v>
      </c>
      <c r="AM177" s="30" t="s">
        <v>71</v>
      </c>
    </row>
    <row r="178" spans="1:39" s="22" customFormat="1">
      <c r="A178" s="8" t="s">
        <v>307</v>
      </c>
      <c r="B178" s="10" t="s">
        <v>47</v>
      </c>
      <c r="C178" s="11" t="s">
        <v>37</v>
      </c>
      <c r="D178" s="10" t="s">
        <v>48</v>
      </c>
      <c r="E178" s="11" t="s">
        <v>42</v>
      </c>
      <c r="F178" s="11" t="s">
        <v>42</v>
      </c>
      <c r="G178" s="14" t="s">
        <v>49</v>
      </c>
      <c r="H178" s="30" t="s">
        <v>308</v>
      </c>
      <c r="I178" s="17"/>
      <c r="J178" s="18"/>
      <c r="K178" s="17"/>
      <c r="L178" s="18"/>
      <c r="M178" s="17"/>
      <c r="N178" s="18"/>
      <c r="O178" s="17">
        <v>19.149999999999999</v>
      </c>
      <c r="P178" s="18">
        <v>0.2</v>
      </c>
      <c r="Q178" s="17">
        <v>175.68</v>
      </c>
      <c r="R178" s="18">
        <v>1.4</v>
      </c>
      <c r="S178" s="17"/>
      <c r="T178" s="18"/>
      <c r="U178" s="17"/>
      <c r="V178" s="18"/>
      <c r="W178" s="17"/>
      <c r="X178" s="18"/>
      <c r="Y178" s="17">
        <v>19.52</v>
      </c>
      <c r="Z178" s="18">
        <v>0.2</v>
      </c>
      <c r="AA178" s="17"/>
      <c r="AB178" s="18"/>
      <c r="AC178" s="10" t="s">
        <v>45</v>
      </c>
      <c r="AD178" s="10" t="s">
        <v>58</v>
      </c>
      <c r="AE178" s="24"/>
      <c r="AF178" s="24"/>
      <c r="AG178" s="24"/>
      <c r="AH178" s="26">
        <v>5759.9999999999991</v>
      </c>
      <c r="AI178" s="27"/>
      <c r="AJ178" s="27"/>
      <c r="AK178" s="26"/>
      <c r="AL178" s="26"/>
      <c r="AM178" s="24" t="s">
        <v>309</v>
      </c>
    </row>
    <row r="179" spans="1:39" s="22" customFormat="1">
      <c r="A179" s="8" t="s">
        <v>311</v>
      </c>
      <c r="B179" s="10" t="s">
        <v>47</v>
      </c>
      <c r="C179" s="11" t="s">
        <v>37</v>
      </c>
      <c r="D179" s="10" t="s">
        <v>48</v>
      </c>
      <c r="E179" s="11" t="s">
        <v>42</v>
      </c>
      <c r="F179" s="10" t="s">
        <v>41</v>
      </c>
      <c r="G179" s="14" t="s">
        <v>49</v>
      </c>
      <c r="H179" s="23" t="s">
        <v>312</v>
      </c>
      <c r="I179" s="17"/>
      <c r="J179" s="18"/>
      <c r="K179" s="17">
        <v>33.9</v>
      </c>
      <c r="L179" s="18"/>
      <c r="M179" s="17"/>
      <c r="N179" s="18"/>
      <c r="O179" s="17"/>
      <c r="P179" s="18"/>
      <c r="Q179" s="17">
        <v>39.549999999999997</v>
      </c>
      <c r="R179" s="18"/>
      <c r="S179" s="17"/>
      <c r="T179" s="18"/>
      <c r="U179" s="17">
        <v>33.9</v>
      </c>
      <c r="V179" s="18"/>
      <c r="W179" s="17"/>
      <c r="X179" s="18"/>
      <c r="Y179" s="17">
        <v>33.9</v>
      </c>
      <c r="Z179" s="18"/>
      <c r="AA179" s="17"/>
      <c r="AB179" s="18"/>
      <c r="AC179" s="10" t="s">
        <v>45</v>
      </c>
      <c r="AD179" s="10" t="s">
        <v>46</v>
      </c>
      <c r="AE179" s="24"/>
      <c r="AF179" s="24"/>
      <c r="AG179" s="25" t="s">
        <v>152</v>
      </c>
      <c r="AH179" s="26" t="e">
        <v>#VALUE!</v>
      </c>
      <c r="AI179" s="27"/>
      <c r="AJ179" s="27"/>
      <c r="AK179" s="26"/>
      <c r="AL179" s="26"/>
      <c r="AM179" s="24" t="s">
        <v>124</v>
      </c>
    </row>
    <row r="180" spans="1:39" s="22" customFormat="1">
      <c r="A180" s="8" t="s">
        <v>311</v>
      </c>
      <c r="B180" s="10" t="s">
        <v>47</v>
      </c>
      <c r="C180" s="11" t="s">
        <v>37</v>
      </c>
      <c r="D180" s="10" t="s">
        <v>53</v>
      </c>
      <c r="E180" s="10" t="s">
        <v>54</v>
      </c>
      <c r="F180" s="10"/>
      <c r="G180" s="14" t="s">
        <v>55</v>
      </c>
      <c r="H180" s="23" t="s">
        <v>313</v>
      </c>
      <c r="I180" s="17">
        <v>80</v>
      </c>
      <c r="J180" s="18"/>
      <c r="K180" s="17"/>
      <c r="L180" s="18"/>
      <c r="M180" s="55">
        <v>80</v>
      </c>
      <c r="N180" s="18"/>
      <c r="O180" s="17"/>
      <c r="P180" s="18"/>
      <c r="Q180" s="17"/>
      <c r="R180" s="18"/>
      <c r="S180" s="17"/>
      <c r="T180" s="18"/>
      <c r="U180" s="17"/>
      <c r="V180" s="18"/>
      <c r="W180" s="17"/>
      <c r="X180" s="18"/>
      <c r="Y180" s="17"/>
      <c r="Z180" s="18"/>
      <c r="AA180" s="17"/>
      <c r="AB180" s="18"/>
      <c r="AC180" s="10" t="s">
        <v>57</v>
      </c>
      <c r="AD180" s="10" t="s">
        <v>58</v>
      </c>
      <c r="AE180" s="24"/>
      <c r="AF180" s="24"/>
      <c r="AG180" s="24"/>
      <c r="AH180" s="26" t="e">
        <v>#VALUE!</v>
      </c>
      <c r="AI180" s="27"/>
      <c r="AJ180" s="27"/>
      <c r="AK180" s="26"/>
      <c r="AL180" s="26"/>
      <c r="AM180" s="24"/>
    </row>
    <row r="181" spans="1:39" s="22" customFormat="1">
      <c r="A181" s="8" t="s">
        <v>311</v>
      </c>
      <c r="B181" s="33" t="s">
        <v>62</v>
      </c>
      <c r="C181" s="11" t="s">
        <v>37</v>
      </c>
      <c r="D181" s="10" t="s">
        <v>48</v>
      </c>
      <c r="E181" s="11" t="s">
        <v>42</v>
      </c>
      <c r="F181" s="10" t="s">
        <v>41</v>
      </c>
      <c r="G181" s="36" t="s">
        <v>63</v>
      </c>
      <c r="H181" s="37" t="s">
        <v>64</v>
      </c>
      <c r="I181" s="39"/>
      <c r="J181" s="95"/>
      <c r="K181" s="39"/>
      <c r="L181" s="80"/>
      <c r="M181" s="39"/>
      <c r="N181" s="80"/>
      <c r="O181" s="39"/>
      <c r="P181" s="80"/>
      <c r="Q181" s="39">
        <v>81.75</v>
      </c>
      <c r="R181" s="80">
        <v>0.5</v>
      </c>
      <c r="S181" s="39"/>
      <c r="T181" s="80"/>
      <c r="U181" s="39"/>
      <c r="V181" s="95"/>
      <c r="W181" s="39"/>
      <c r="X181" s="38"/>
      <c r="Y181" s="39"/>
      <c r="Z181" s="40"/>
      <c r="AA181" s="39"/>
      <c r="AB181" s="40"/>
      <c r="AC181" s="41" t="s">
        <v>45</v>
      </c>
      <c r="AD181" s="33" t="s">
        <v>46</v>
      </c>
      <c r="AE181" s="36"/>
      <c r="AF181" s="33"/>
      <c r="AG181" s="33"/>
      <c r="AH181" s="42">
        <v>1645</v>
      </c>
      <c r="AI181" s="36"/>
      <c r="AJ181" s="36"/>
      <c r="AK181" s="44"/>
      <c r="AL181" s="39"/>
      <c r="AM181" s="34" t="s">
        <v>182</v>
      </c>
    </row>
    <row r="182" spans="1:39" s="22" customFormat="1">
      <c r="A182" s="8" t="s">
        <v>314</v>
      </c>
      <c r="B182" s="10" t="s">
        <v>47</v>
      </c>
      <c r="C182" s="11" t="s">
        <v>37</v>
      </c>
      <c r="D182" s="10" t="s">
        <v>48</v>
      </c>
      <c r="E182" s="11" t="s">
        <v>42</v>
      </c>
      <c r="F182" s="10" t="s">
        <v>41</v>
      </c>
      <c r="G182" s="14" t="s">
        <v>49</v>
      </c>
      <c r="H182" s="23" t="s">
        <v>315</v>
      </c>
      <c r="I182" s="17"/>
      <c r="J182" s="18"/>
      <c r="K182" s="17">
        <v>23.236000000000001</v>
      </c>
      <c r="L182" s="18">
        <v>5.0000000000000001E-3</v>
      </c>
      <c r="M182" s="17"/>
      <c r="N182" s="18"/>
      <c r="O182" s="17"/>
      <c r="P182" s="18"/>
      <c r="Q182" s="17">
        <v>18.588999999999999</v>
      </c>
      <c r="R182" s="18">
        <v>4.0000000000000001E-3</v>
      </c>
      <c r="S182" s="17"/>
      <c r="T182" s="18"/>
      <c r="U182" s="17">
        <v>18.588999999999999</v>
      </c>
      <c r="V182" s="18">
        <v>4.0000000000000001E-3</v>
      </c>
      <c r="W182" s="17"/>
      <c r="X182" s="18"/>
      <c r="Y182" s="17">
        <v>9.2940000000000005</v>
      </c>
      <c r="Z182" s="18">
        <v>2E-3</v>
      </c>
      <c r="AA182" s="17"/>
      <c r="AB182" s="18"/>
      <c r="AC182" s="10" t="s">
        <v>57</v>
      </c>
      <c r="AD182" s="10" t="s">
        <v>46</v>
      </c>
      <c r="AE182" s="24"/>
      <c r="AF182" s="24"/>
      <c r="AG182" s="25" t="s">
        <v>152</v>
      </c>
      <c r="AH182" s="26">
        <v>48</v>
      </c>
      <c r="AI182" s="27"/>
      <c r="AJ182" s="27"/>
      <c r="AK182" s="26"/>
      <c r="AL182" s="26"/>
      <c r="AM182" s="24" t="s">
        <v>124</v>
      </c>
    </row>
    <row r="183" spans="1:39" s="22" customFormat="1">
      <c r="A183" s="8" t="s">
        <v>314</v>
      </c>
      <c r="B183" s="10" t="s">
        <v>47</v>
      </c>
      <c r="C183" s="11" t="s">
        <v>37</v>
      </c>
      <c r="D183" s="10" t="s">
        <v>53</v>
      </c>
      <c r="E183" s="10" t="s">
        <v>54</v>
      </c>
      <c r="F183" s="10"/>
      <c r="G183" s="14" t="s">
        <v>55</v>
      </c>
      <c r="H183" s="23" t="s">
        <v>316</v>
      </c>
      <c r="I183" s="17">
        <v>60</v>
      </c>
      <c r="J183" s="18"/>
      <c r="K183" s="17"/>
      <c r="L183" s="18"/>
      <c r="M183" s="17">
        <v>60</v>
      </c>
      <c r="N183" s="18"/>
      <c r="O183" s="17"/>
      <c r="P183" s="18"/>
      <c r="Q183" s="17"/>
      <c r="R183" s="18"/>
      <c r="S183" s="17"/>
      <c r="T183" s="18"/>
      <c r="U183" s="17"/>
      <c r="V183" s="18"/>
      <c r="W183" s="17"/>
      <c r="X183" s="18"/>
      <c r="Y183" s="17"/>
      <c r="Z183" s="18"/>
      <c r="AA183" s="17"/>
      <c r="AB183" s="18"/>
      <c r="AC183" s="10" t="s">
        <v>57</v>
      </c>
      <c r="AD183" s="10" t="s">
        <v>58</v>
      </c>
      <c r="AE183" s="24"/>
      <c r="AF183" s="24"/>
      <c r="AG183" s="24"/>
      <c r="AH183" s="26" t="e">
        <v>#VALUE!</v>
      </c>
      <c r="AI183" s="27"/>
      <c r="AJ183" s="27"/>
      <c r="AK183" s="26"/>
      <c r="AL183" s="26"/>
      <c r="AM183" s="24"/>
    </row>
    <row r="184" spans="1:39" s="22" customFormat="1">
      <c r="A184" s="8" t="s">
        <v>314</v>
      </c>
      <c r="B184" s="33" t="s">
        <v>62</v>
      </c>
      <c r="C184" s="11" t="s">
        <v>37</v>
      </c>
      <c r="D184" s="10" t="s">
        <v>48</v>
      </c>
      <c r="E184" s="11" t="s">
        <v>42</v>
      </c>
      <c r="F184" s="10" t="s">
        <v>41</v>
      </c>
      <c r="G184" s="36" t="s">
        <v>74</v>
      </c>
      <c r="H184" s="36" t="s">
        <v>85</v>
      </c>
      <c r="I184" s="39">
        <v>47.96</v>
      </c>
      <c r="J184" s="40">
        <v>0.01</v>
      </c>
      <c r="K184" s="39">
        <v>0</v>
      </c>
      <c r="L184" s="40"/>
      <c r="M184" s="39">
        <v>0</v>
      </c>
      <c r="N184" s="40"/>
      <c r="O184" s="39">
        <v>47.96</v>
      </c>
      <c r="P184" s="40">
        <v>0.01</v>
      </c>
      <c r="Q184" s="39">
        <v>0</v>
      </c>
      <c r="R184" s="40"/>
      <c r="S184" s="39">
        <v>0</v>
      </c>
      <c r="T184" s="40"/>
      <c r="U184" s="39">
        <v>0</v>
      </c>
      <c r="V184" s="40"/>
      <c r="W184" s="39">
        <v>0</v>
      </c>
      <c r="X184" s="40"/>
      <c r="Y184" s="39">
        <v>0</v>
      </c>
      <c r="Z184" s="40"/>
      <c r="AA184" s="39">
        <v>0</v>
      </c>
      <c r="AB184" s="40"/>
      <c r="AC184" s="41" t="s">
        <v>57</v>
      </c>
      <c r="AD184" s="90" t="s">
        <v>46</v>
      </c>
      <c r="AE184" s="36"/>
      <c r="AF184" s="33" t="s">
        <v>76</v>
      </c>
      <c r="AG184" s="34"/>
      <c r="AH184" s="42">
        <v>65.8</v>
      </c>
      <c r="AI184" s="36" t="s">
        <v>71</v>
      </c>
      <c r="AJ184" s="36"/>
      <c r="AK184" s="44"/>
      <c r="AL184" s="39"/>
      <c r="AM184" s="34" t="s">
        <v>182</v>
      </c>
    </row>
    <row r="185" spans="1:39" s="22" customFormat="1">
      <c r="A185" s="13" t="s">
        <v>317</v>
      </c>
      <c r="B185" s="10" t="s">
        <v>47</v>
      </c>
      <c r="C185" s="11" t="s">
        <v>37</v>
      </c>
      <c r="D185" s="10" t="s">
        <v>48</v>
      </c>
      <c r="E185" s="11" t="s">
        <v>42</v>
      </c>
      <c r="F185" s="10" t="s">
        <v>41</v>
      </c>
      <c r="G185" s="14" t="s">
        <v>49</v>
      </c>
      <c r="H185" s="23" t="s">
        <v>318</v>
      </c>
      <c r="I185" s="17"/>
      <c r="J185" s="18"/>
      <c r="K185" s="17">
        <v>23.236000000000001</v>
      </c>
      <c r="L185" s="18">
        <v>0</v>
      </c>
      <c r="M185" s="17"/>
      <c r="N185" s="18"/>
      <c r="O185" s="17"/>
      <c r="P185" s="18"/>
      <c r="Q185" s="17">
        <v>18.588999999999999</v>
      </c>
      <c r="R185" s="18">
        <v>0</v>
      </c>
      <c r="S185" s="17"/>
      <c r="T185" s="18"/>
      <c r="U185" s="17">
        <v>18.588999999999999</v>
      </c>
      <c r="V185" s="18">
        <v>0</v>
      </c>
      <c r="W185" s="17"/>
      <c r="X185" s="18"/>
      <c r="Y185" s="17">
        <v>9.2940000000000005</v>
      </c>
      <c r="Z185" s="18">
        <v>0</v>
      </c>
      <c r="AA185" s="17"/>
      <c r="AB185" s="18"/>
      <c r="AC185" s="10" t="s">
        <v>57</v>
      </c>
      <c r="AD185" s="10" t="s">
        <v>46</v>
      </c>
      <c r="AE185" s="24"/>
      <c r="AF185" s="24"/>
      <c r="AG185" s="25" t="s">
        <v>152</v>
      </c>
      <c r="AH185" s="26" t="e">
        <v>#VALUE!</v>
      </c>
      <c r="AI185" s="27"/>
      <c r="AJ185" s="27"/>
      <c r="AK185" s="26"/>
      <c r="AL185" s="26"/>
      <c r="AM185" s="24"/>
    </row>
    <row r="186" spans="1:39" s="22" customFormat="1">
      <c r="A186" s="13" t="s">
        <v>317</v>
      </c>
      <c r="B186" s="10" t="s">
        <v>47</v>
      </c>
      <c r="C186" s="11" t="s">
        <v>37</v>
      </c>
      <c r="D186" s="10" t="s">
        <v>53</v>
      </c>
      <c r="E186" s="10" t="s">
        <v>54</v>
      </c>
      <c r="F186" s="10"/>
      <c r="G186" s="14" t="s">
        <v>55</v>
      </c>
      <c r="H186" s="23" t="s">
        <v>322</v>
      </c>
      <c r="I186" s="17">
        <v>60</v>
      </c>
      <c r="J186" s="18"/>
      <c r="K186" s="17"/>
      <c r="L186" s="18"/>
      <c r="M186" s="55">
        <v>60</v>
      </c>
      <c r="N186" s="18"/>
      <c r="O186" s="17"/>
      <c r="P186" s="18"/>
      <c r="Q186" s="17"/>
      <c r="R186" s="18"/>
      <c r="S186" s="17"/>
      <c r="T186" s="18"/>
      <c r="U186" s="17"/>
      <c r="V186" s="18"/>
      <c r="W186" s="17"/>
      <c r="X186" s="18"/>
      <c r="Y186" s="17"/>
      <c r="Z186" s="18"/>
      <c r="AA186" s="17"/>
      <c r="AB186" s="18"/>
      <c r="AC186" s="10" t="s">
        <v>57</v>
      </c>
      <c r="AD186" s="10" t="s">
        <v>58</v>
      </c>
      <c r="AE186" s="24"/>
      <c r="AF186" s="24"/>
      <c r="AG186" s="24"/>
      <c r="AH186" s="26" t="e">
        <v>#VALUE!</v>
      </c>
      <c r="AI186" s="27"/>
      <c r="AJ186" s="27"/>
      <c r="AK186" s="26"/>
      <c r="AL186" s="26"/>
      <c r="AM186" s="24"/>
    </row>
    <row r="187" spans="1:39" s="22" customFormat="1">
      <c r="A187" s="13" t="s">
        <v>317</v>
      </c>
      <c r="B187" s="33" t="s">
        <v>62</v>
      </c>
      <c r="C187" s="11" t="s">
        <v>37</v>
      </c>
      <c r="D187" s="10" t="s">
        <v>319</v>
      </c>
      <c r="E187" s="33" t="s">
        <v>209</v>
      </c>
      <c r="F187" s="33"/>
      <c r="G187" s="36" t="s">
        <v>209</v>
      </c>
      <c r="H187" s="36" t="s">
        <v>320</v>
      </c>
      <c r="I187" s="39"/>
      <c r="J187" s="38"/>
      <c r="K187" s="39">
        <v>109.00000000000001</v>
      </c>
      <c r="L187" s="43">
        <v>1</v>
      </c>
      <c r="M187" s="39">
        <v>0</v>
      </c>
      <c r="N187" s="40"/>
      <c r="O187" s="39">
        <v>0</v>
      </c>
      <c r="P187" s="40"/>
      <c r="Q187" s="39">
        <v>0</v>
      </c>
      <c r="R187" s="40"/>
      <c r="S187" s="39">
        <v>0</v>
      </c>
      <c r="T187" s="40"/>
      <c r="U187" s="39">
        <v>0</v>
      </c>
      <c r="V187" s="40"/>
      <c r="W187" s="39">
        <v>0</v>
      </c>
      <c r="X187" s="40"/>
      <c r="Y187" s="39">
        <v>0</v>
      </c>
      <c r="Z187" s="40"/>
      <c r="AA187" s="39">
        <v>0</v>
      </c>
      <c r="AB187" s="40"/>
      <c r="AC187" s="41" t="s">
        <v>57</v>
      </c>
      <c r="AD187" s="33" t="s">
        <v>58</v>
      </c>
      <c r="AE187" s="36"/>
      <c r="AF187" s="33"/>
      <c r="AG187" s="33"/>
      <c r="AH187" s="34"/>
      <c r="AI187" s="36" t="s">
        <v>321</v>
      </c>
      <c r="AJ187" s="36"/>
      <c r="AK187" s="44"/>
      <c r="AL187" s="39"/>
      <c r="AM187" s="34"/>
    </row>
    <row r="188" spans="1:39" s="22" customFormat="1">
      <c r="A188" s="13" t="s">
        <v>323</v>
      </c>
      <c r="B188" s="53" t="s">
        <v>84</v>
      </c>
      <c r="C188" s="11" t="s">
        <v>37</v>
      </c>
      <c r="D188" s="10" t="s">
        <v>40</v>
      </c>
      <c r="E188" s="9" t="s">
        <v>42</v>
      </c>
      <c r="F188" s="10" t="s">
        <v>41</v>
      </c>
      <c r="G188" s="14" t="s">
        <v>85</v>
      </c>
      <c r="H188" s="14"/>
      <c r="I188" s="55">
        <v>0</v>
      </c>
      <c r="J188" s="18">
        <v>0</v>
      </c>
      <c r="K188" s="55">
        <v>0</v>
      </c>
      <c r="L188" s="18">
        <v>0</v>
      </c>
      <c r="M188" s="55">
        <v>52.210999999999999</v>
      </c>
      <c r="N188" s="18">
        <v>0.42929924812030079</v>
      </c>
      <c r="O188" s="55">
        <v>0</v>
      </c>
      <c r="P188" s="18">
        <v>0</v>
      </c>
      <c r="Q188" s="55">
        <v>65.236999999999995</v>
      </c>
      <c r="R188" s="18">
        <v>0.53639999999999999</v>
      </c>
      <c r="S188" s="55">
        <v>0</v>
      </c>
      <c r="T188" s="18">
        <v>0</v>
      </c>
      <c r="U188" s="55">
        <v>0</v>
      </c>
      <c r="V188" s="18">
        <v>0</v>
      </c>
      <c r="W188" s="55">
        <v>0</v>
      </c>
      <c r="X188" s="18">
        <v>0</v>
      </c>
      <c r="Y188" s="55">
        <v>21.745000000000001</v>
      </c>
      <c r="Z188" s="18">
        <v>0.17879999999999999</v>
      </c>
      <c r="AA188" s="55">
        <v>0</v>
      </c>
      <c r="AB188" s="18">
        <v>0</v>
      </c>
      <c r="AC188" s="10" t="s">
        <v>45</v>
      </c>
      <c r="AD188" s="10" t="s">
        <v>46</v>
      </c>
      <c r="AE188" s="125" t="s">
        <v>71</v>
      </c>
      <c r="AF188" s="8" t="s">
        <v>86</v>
      </c>
      <c r="AG188" s="56">
        <v>8.44</v>
      </c>
      <c r="AH188" s="57"/>
      <c r="AI188" s="21" t="s">
        <v>324</v>
      </c>
      <c r="AJ188" s="21" t="s">
        <v>324</v>
      </c>
      <c r="AK188" s="59">
        <v>0.34952606635071093</v>
      </c>
      <c r="AL188" s="60">
        <v>1.1444992481203009</v>
      </c>
      <c r="AM188" s="30" t="s">
        <v>87</v>
      </c>
    </row>
    <row r="189" spans="1:39" s="22" customFormat="1">
      <c r="A189" s="13" t="s">
        <v>323</v>
      </c>
      <c r="B189" s="10" t="s">
        <v>84</v>
      </c>
      <c r="C189" s="11" t="s">
        <v>37</v>
      </c>
      <c r="D189" s="9" t="s">
        <v>88</v>
      </c>
      <c r="E189" s="9" t="s">
        <v>42</v>
      </c>
      <c r="F189" s="11" t="s">
        <v>42</v>
      </c>
      <c r="G189" s="45" t="s">
        <v>89</v>
      </c>
      <c r="H189" s="45"/>
      <c r="I189" s="61">
        <v>0</v>
      </c>
      <c r="J189" s="18">
        <v>0</v>
      </c>
      <c r="K189" s="61">
        <v>0</v>
      </c>
      <c r="L189" s="18">
        <v>0</v>
      </c>
      <c r="M189" s="61">
        <v>0</v>
      </c>
      <c r="N189" s="18">
        <v>0</v>
      </c>
      <c r="O189" s="61">
        <v>0</v>
      </c>
      <c r="P189" s="18">
        <v>0</v>
      </c>
      <c r="Q189" s="61">
        <v>0</v>
      </c>
      <c r="R189" s="18">
        <v>0</v>
      </c>
      <c r="S189" s="61">
        <v>0</v>
      </c>
      <c r="T189" s="18">
        <v>0</v>
      </c>
      <c r="U189" s="61">
        <v>70</v>
      </c>
      <c r="V189" s="18">
        <v>0</v>
      </c>
      <c r="W189" s="61">
        <v>0</v>
      </c>
      <c r="X189" s="18">
        <v>0</v>
      </c>
      <c r="Y189" s="61">
        <v>0</v>
      </c>
      <c r="Z189" s="18">
        <v>0</v>
      </c>
      <c r="AA189" s="61">
        <v>0</v>
      </c>
      <c r="AB189" s="18">
        <v>0</v>
      </c>
      <c r="AC189" s="10" t="s">
        <v>57</v>
      </c>
      <c r="AD189" s="10" t="s">
        <v>58</v>
      </c>
      <c r="AE189" s="8" t="s">
        <v>71</v>
      </c>
      <c r="AF189" s="8" t="s">
        <v>71</v>
      </c>
      <c r="AG189" s="62" t="s">
        <v>90</v>
      </c>
      <c r="AH189" s="57"/>
      <c r="AI189" s="21" t="s">
        <v>71</v>
      </c>
      <c r="AJ189" s="21" t="s">
        <v>71</v>
      </c>
      <c r="AK189" s="63" t="s">
        <v>71</v>
      </c>
      <c r="AL189" s="60">
        <v>0</v>
      </c>
      <c r="AM189" s="30" t="s">
        <v>71</v>
      </c>
    </row>
    <row r="190" spans="1:39" s="22" customFormat="1">
      <c r="A190" s="13" t="s">
        <v>323</v>
      </c>
      <c r="B190" s="10" t="s">
        <v>47</v>
      </c>
      <c r="C190" s="11" t="s">
        <v>37</v>
      </c>
      <c r="D190" s="10" t="s">
        <v>48</v>
      </c>
      <c r="E190" s="11" t="s">
        <v>42</v>
      </c>
      <c r="F190" s="10" t="s">
        <v>41</v>
      </c>
      <c r="G190" s="14" t="s">
        <v>49</v>
      </c>
      <c r="H190" s="23" t="s">
        <v>325</v>
      </c>
      <c r="I190" s="17"/>
      <c r="J190" s="18"/>
      <c r="K190" s="17"/>
      <c r="L190" s="18"/>
      <c r="M190" s="17">
        <v>36.046999999999997</v>
      </c>
      <c r="N190" s="18"/>
      <c r="O190" s="17"/>
      <c r="P190" s="18"/>
      <c r="Q190" s="17">
        <v>45.087000000000003</v>
      </c>
      <c r="R190" s="18"/>
      <c r="S190" s="17"/>
      <c r="T190" s="18"/>
      <c r="U190" s="17"/>
      <c r="V190" s="18"/>
      <c r="W190" s="17"/>
      <c r="X190" s="18"/>
      <c r="Y190" s="17">
        <v>15.029</v>
      </c>
      <c r="Z190" s="18"/>
      <c r="AA190" s="17"/>
      <c r="AB190" s="18"/>
      <c r="AC190" s="10" t="s">
        <v>57</v>
      </c>
      <c r="AD190" s="10" t="s">
        <v>46</v>
      </c>
      <c r="AE190" s="24"/>
      <c r="AF190" s="24"/>
      <c r="AG190" s="25" t="s">
        <v>152</v>
      </c>
      <c r="AH190" s="26" t="e">
        <v>#VALUE!</v>
      </c>
      <c r="AI190" s="27"/>
      <c r="AJ190" s="27"/>
      <c r="AK190" s="26"/>
      <c r="AL190" s="26"/>
      <c r="AM190" s="24" t="s">
        <v>120</v>
      </c>
    </row>
    <row r="191" spans="1:39" s="22" customFormat="1">
      <c r="A191" s="13" t="s">
        <v>323</v>
      </c>
      <c r="B191" s="10" t="s">
        <v>47</v>
      </c>
      <c r="C191" s="11" t="s">
        <v>37</v>
      </c>
      <c r="D191" s="10" t="s">
        <v>53</v>
      </c>
      <c r="E191" s="10" t="s">
        <v>54</v>
      </c>
      <c r="F191" s="10"/>
      <c r="G191" s="14" t="s">
        <v>55</v>
      </c>
      <c r="H191" s="23" t="s">
        <v>326</v>
      </c>
      <c r="I191" s="17">
        <v>60</v>
      </c>
      <c r="J191" s="18"/>
      <c r="K191" s="17"/>
      <c r="L191" s="18"/>
      <c r="M191" s="17">
        <v>60</v>
      </c>
      <c r="N191" s="18"/>
      <c r="O191" s="17"/>
      <c r="P191" s="18"/>
      <c r="Q191" s="17"/>
      <c r="R191" s="18"/>
      <c r="S191" s="17"/>
      <c r="T191" s="18"/>
      <c r="U191" s="17"/>
      <c r="V191" s="18"/>
      <c r="W191" s="17"/>
      <c r="X191" s="18"/>
      <c r="Y191" s="17"/>
      <c r="Z191" s="18"/>
      <c r="AA191" s="17"/>
      <c r="AB191" s="18"/>
      <c r="AC191" s="10" t="s">
        <v>57</v>
      </c>
      <c r="AD191" s="10" t="s">
        <v>58</v>
      </c>
      <c r="AE191" s="24"/>
      <c r="AF191" s="24"/>
      <c r="AG191" s="24"/>
      <c r="AH191" s="26" t="e">
        <v>#VALUE!</v>
      </c>
      <c r="AI191" s="27"/>
      <c r="AJ191" s="27"/>
      <c r="AK191" s="26"/>
      <c r="AL191" s="26"/>
      <c r="AM191" s="24"/>
    </row>
    <row r="192" spans="1:39" s="22" customFormat="1">
      <c r="A192" s="8" t="s">
        <v>327</v>
      </c>
      <c r="B192" s="10" t="s">
        <v>47</v>
      </c>
      <c r="C192" s="11" t="s">
        <v>37</v>
      </c>
      <c r="D192" s="10" t="s">
        <v>48</v>
      </c>
      <c r="E192" s="11" t="s">
        <v>42</v>
      </c>
      <c r="F192" s="10" t="s">
        <v>41</v>
      </c>
      <c r="G192" s="30" t="s">
        <v>49</v>
      </c>
      <c r="H192" s="23" t="s">
        <v>328</v>
      </c>
      <c r="I192" s="91"/>
      <c r="J192" s="31"/>
      <c r="K192" s="91">
        <v>51.98</v>
      </c>
      <c r="L192" s="31">
        <v>0.89</v>
      </c>
      <c r="M192" s="91"/>
      <c r="N192" s="31"/>
      <c r="O192" s="91"/>
      <c r="P192" s="31"/>
      <c r="Q192" s="91">
        <v>56.613</v>
      </c>
      <c r="R192" s="31">
        <v>0.96</v>
      </c>
      <c r="S192" s="91"/>
      <c r="T192" s="31"/>
      <c r="U192" s="91">
        <v>56.5</v>
      </c>
      <c r="V192" s="31">
        <v>0.96</v>
      </c>
      <c r="W192" s="91"/>
      <c r="X192" s="31"/>
      <c r="Y192" s="91">
        <v>61.02</v>
      </c>
      <c r="Z192" s="31">
        <v>1.04</v>
      </c>
      <c r="AA192" s="91"/>
      <c r="AB192" s="31"/>
      <c r="AC192" s="10" t="s">
        <v>45</v>
      </c>
      <c r="AD192" s="10" t="s">
        <v>46</v>
      </c>
      <c r="AE192" s="30"/>
      <c r="AF192" s="24" t="s">
        <v>51</v>
      </c>
      <c r="AG192" s="93">
        <v>29.7</v>
      </c>
      <c r="AH192" s="26">
        <v>12320</v>
      </c>
      <c r="AI192" s="27"/>
      <c r="AJ192" s="27"/>
      <c r="AK192" s="26"/>
      <c r="AL192" s="26"/>
      <c r="AM192" s="30" t="s">
        <v>124</v>
      </c>
    </row>
    <row r="193" spans="1:39" s="22" customFormat="1">
      <c r="A193" s="8" t="s">
        <v>327</v>
      </c>
      <c r="B193" s="10" t="s">
        <v>47</v>
      </c>
      <c r="C193" s="11" t="s">
        <v>37</v>
      </c>
      <c r="D193" s="10" t="s">
        <v>53</v>
      </c>
      <c r="E193" s="10" t="s">
        <v>54</v>
      </c>
      <c r="F193" s="10"/>
      <c r="G193" s="14" t="s">
        <v>55</v>
      </c>
      <c r="H193" s="23" t="s">
        <v>329</v>
      </c>
      <c r="I193" s="17">
        <v>60</v>
      </c>
      <c r="J193" s="18"/>
      <c r="K193" s="17"/>
      <c r="L193" s="18"/>
      <c r="M193" s="17">
        <v>60</v>
      </c>
      <c r="N193" s="18"/>
      <c r="O193" s="17"/>
      <c r="P193" s="18"/>
      <c r="Q193" s="17"/>
      <c r="R193" s="18"/>
      <c r="S193" s="17"/>
      <c r="T193" s="18"/>
      <c r="U193" s="17"/>
      <c r="V193" s="18"/>
      <c r="W193" s="17"/>
      <c r="X193" s="18"/>
      <c r="Y193" s="17"/>
      <c r="Z193" s="18"/>
      <c r="AA193" s="17"/>
      <c r="AB193" s="18"/>
      <c r="AC193" s="10" t="s">
        <v>57</v>
      </c>
      <c r="AD193" s="10" t="s">
        <v>58</v>
      </c>
      <c r="AE193" s="24"/>
      <c r="AF193" s="24"/>
      <c r="AG193" s="24"/>
      <c r="AH193" s="26" t="e">
        <v>#VALUE!</v>
      </c>
      <c r="AI193" s="27"/>
      <c r="AJ193" s="27"/>
      <c r="AK193" s="26"/>
      <c r="AL193" s="26"/>
      <c r="AM193" s="24"/>
    </row>
    <row r="194" spans="1:39" s="22" customFormat="1">
      <c r="A194" s="8" t="s">
        <v>327</v>
      </c>
      <c r="B194" s="33" t="s">
        <v>62</v>
      </c>
      <c r="C194" s="11" t="s">
        <v>37</v>
      </c>
      <c r="D194" s="10" t="s">
        <v>48</v>
      </c>
      <c r="E194" s="11" t="s">
        <v>42</v>
      </c>
      <c r="F194" s="10" t="s">
        <v>41</v>
      </c>
      <c r="G194" s="36" t="s">
        <v>63</v>
      </c>
      <c r="H194" s="37" t="s">
        <v>64</v>
      </c>
      <c r="I194" s="39">
        <v>0</v>
      </c>
      <c r="J194" s="95"/>
      <c r="K194" s="39">
        <v>0</v>
      </c>
      <c r="L194" s="80"/>
      <c r="M194" s="39">
        <v>0</v>
      </c>
      <c r="N194" s="80"/>
      <c r="O194" s="39">
        <v>0</v>
      </c>
      <c r="P194" s="80"/>
      <c r="Q194" s="39">
        <v>130.691</v>
      </c>
      <c r="R194" s="80">
        <v>2.2999999999999998</v>
      </c>
      <c r="S194" s="39">
        <v>0</v>
      </c>
      <c r="T194" s="80"/>
      <c r="U194" s="39">
        <v>0</v>
      </c>
      <c r="V194" s="95"/>
      <c r="W194" s="39">
        <v>0</v>
      </c>
      <c r="X194" s="96"/>
      <c r="Y194" s="39">
        <v>0</v>
      </c>
      <c r="Z194" s="96"/>
      <c r="AA194" s="39">
        <v>0</v>
      </c>
      <c r="AB194" s="96"/>
      <c r="AC194" s="41" t="s">
        <v>45</v>
      </c>
      <c r="AD194" s="33" t="s">
        <v>46</v>
      </c>
      <c r="AE194" s="36"/>
      <c r="AF194" s="33"/>
      <c r="AG194" s="33"/>
      <c r="AH194" s="42">
        <v>7566.9999999999991</v>
      </c>
      <c r="AI194" s="36"/>
      <c r="AJ194" s="36"/>
      <c r="AK194" s="44"/>
      <c r="AL194" s="39"/>
      <c r="AM194" s="34" t="s">
        <v>182</v>
      </c>
    </row>
    <row r="195" spans="1:39" s="22" customFormat="1">
      <c r="A195" s="30" t="s">
        <v>330</v>
      </c>
      <c r="B195" s="10" t="s">
        <v>47</v>
      </c>
      <c r="C195" s="11" t="s">
        <v>37</v>
      </c>
      <c r="D195" s="10" t="s">
        <v>48</v>
      </c>
      <c r="E195" s="11" t="s">
        <v>42</v>
      </c>
      <c r="F195" s="10" t="s">
        <v>41</v>
      </c>
      <c r="G195" s="14" t="s">
        <v>49</v>
      </c>
      <c r="H195" s="23" t="s">
        <v>331</v>
      </c>
      <c r="I195" s="17"/>
      <c r="J195" s="18"/>
      <c r="K195" s="17">
        <v>25.99</v>
      </c>
      <c r="L195" s="18"/>
      <c r="M195" s="17"/>
      <c r="N195" s="18"/>
      <c r="O195" s="17"/>
      <c r="P195" s="18"/>
      <c r="Q195" s="17">
        <v>22.6</v>
      </c>
      <c r="R195" s="18"/>
      <c r="S195" s="17"/>
      <c r="T195" s="18"/>
      <c r="U195" s="17">
        <v>23.73</v>
      </c>
      <c r="V195" s="18"/>
      <c r="W195" s="17"/>
      <c r="X195" s="18"/>
      <c r="Y195" s="17">
        <v>23.73</v>
      </c>
      <c r="Z195" s="18"/>
      <c r="AA195" s="17"/>
      <c r="AB195" s="18"/>
      <c r="AC195" s="10" t="s">
        <v>45</v>
      </c>
      <c r="AD195" s="10" t="s">
        <v>46</v>
      </c>
      <c r="AE195" s="24"/>
      <c r="AF195" s="24" t="s">
        <v>51</v>
      </c>
      <c r="AG195" s="25" t="s">
        <v>152</v>
      </c>
      <c r="AH195" s="26" t="e">
        <v>#VALUE!</v>
      </c>
      <c r="AI195" s="27"/>
      <c r="AJ195" s="27"/>
      <c r="AK195" s="26"/>
      <c r="AL195" s="26"/>
      <c r="AM195" s="24" t="s">
        <v>124</v>
      </c>
    </row>
    <row r="196" spans="1:39" s="22" customFormat="1">
      <c r="A196" s="30" t="s">
        <v>330</v>
      </c>
      <c r="B196" s="10" t="s">
        <v>47</v>
      </c>
      <c r="C196" s="11" t="s">
        <v>37</v>
      </c>
      <c r="D196" s="10" t="s">
        <v>53</v>
      </c>
      <c r="E196" s="10" t="s">
        <v>54</v>
      </c>
      <c r="F196" s="10"/>
      <c r="G196" s="14" t="s">
        <v>55</v>
      </c>
      <c r="H196" s="23" t="s">
        <v>332</v>
      </c>
      <c r="I196" s="17">
        <v>60</v>
      </c>
      <c r="J196" s="18"/>
      <c r="K196" s="17"/>
      <c r="L196" s="18"/>
      <c r="M196" s="17">
        <v>60</v>
      </c>
      <c r="N196" s="18"/>
      <c r="O196" s="17"/>
      <c r="P196" s="18"/>
      <c r="Q196" s="17"/>
      <c r="R196" s="18"/>
      <c r="S196" s="17"/>
      <c r="T196" s="18"/>
      <c r="U196" s="17"/>
      <c r="V196" s="18"/>
      <c r="W196" s="17"/>
      <c r="X196" s="18"/>
      <c r="Y196" s="17"/>
      <c r="Z196" s="18"/>
      <c r="AA196" s="17"/>
      <c r="AB196" s="18"/>
      <c r="AC196" s="10" t="s">
        <v>57</v>
      </c>
      <c r="AD196" s="10" t="s">
        <v>58</v>
      </c>
      <c r="AE196" s="24"/>
      <c r="AF196" s="24"/>
      <c r="AG196" s="24"/>
      <c r="AH196" s="26" t="e">
        <v>#VALUE!</v>
      </c>
      <c r="AI196" s="27"/>
      <c r="AJ196" s="27"/>
      <c r="AK196" s="26"/>
      <c r="AL196" s="26"/>
      <c r="AM196" s="24"/>
    </row>
    <row r="197" spans="1:39" s="22" customFormat="1">
      <c r="A197" s="30" t="s">
        <v>330</v>
      </c>
      <c r="B197" s="33" t="s">
        <v>62</v>
      </c>
      <c r="C197" s="11" t="s">
        <v>37</v>
      </c>
      <c r="D197" s="10" t="s">
        <v>48</v>
      </c>
      <c r="E197" s="11" t="s">
        <v>42</v>
      </c>
      <c r="F197" s="10" t="s">
        <v>41</v>
      </c>
      <c r="G197" s="36" t="s">
        <v>63</v>
      </c>
      <c r="H197" s="37" t="s">
        <v>64</v>
      </c>
      <c r="I197" s="39"/>
      <c r="J197" s="95"/>
      <c r="K197" s="39"/>
      <c r="L197" s="80"/>
      <c r="M197" s="39"/>
      <c r="N197" s="80"/>
      <c r="O197" s="39"/>
      <c r="P197" s="80"/>
      <c r="Q197" s="39">
        <v>54.5</v>
      </c>
      <c r="R197" s="80">
        <v>0.1</v>
      </c>
      <c r="S197" s="39"/>
      <c r="T197" s="80"/>
      <c r="U197" s="39"/>
      <c r="V197" s="95"/>
      <c r="W197" s="39"/>
      <c r="X197" s="38"/>
      <c r="Y197" s="39"/>
      <c r="Z197" s="40"/>
      <c r="AA197" s="39"/>
      <c r="AB197" s="40"/>
      <c r="AC197" s="41" t="s">
        <v>45</v>
      </c>
      <c r="AD197" s="33" t="s">
        <v>46</v>
      </c>
      <c r="AE197" s="36"/>
      <c r="AF197" s="33"/>
      <c r="AG197" s="33"/>
      <c r="AH197" s="42">
        <v>329</v>
      </c>
      <c r="AI197" s="36"/>
      <c r="AJ197" s="36"/>
      <c r="AK197" s="44"/>
      <c r="AL197" s="39"/>
      <c r="AM197" s="34" t="s">
        <v>182</v>
      </c>
    </row>
    <row r="198" spans="1:39" s="22" customFormat="1">
      <c r="A198" s="13" t="s">
        <v>333</v>
      </c>
      <c r="B198" s="53" t="s">
        <v>84</v>
      </c>
      <c r="C198" s="11" t="s">
        <v>37</v>
      </c>
      <c r="D198" s="10" t="s">
        <v>67</v>
      </c>
      <c r="E198" s="10" t="s">
        <v>68</v>
      </c>
      <c r="F198" s="10"/>
      <c r="G198" s="14" t="s">
        <v>175</v>
      </c>
      <c r="H198" s="14"/>
      <c r="I198" s="55">
        <v>137.4122331460535</v>
      </c>
      <c r="J198" s="18">
        <v>3</v>
      </c>
      <c r="K198" s="55">
        <v>0</v>
      </c>
      <c r="L198" s="18">
        <v>0</v>
      </c>
      <c r="M198" s="55">
        <v>0</v>
      </c>
      <c r="N198" s="18">
        <v>0</v>
      </c>
      <c r="O198" s="55">
        <v>0</v>
      </c>
      <c r="P198" s="18">
        <v>0</v>
      </c>
      <c r="Q198" s="55">
        <v>0</v>
      </c>
      <c r="R198" s="18">
        <v>0</v>
      </c>
      <c r="S198" s="55">
        <v>0</v>
      </c>
      <c r="T198" s="18">
        <v>0</v>
      </c>
      <c r="U198" s="55">
        <v>0</v>
      </c>
      <c r="V198" s="18">
        <v>0</v>
      </c>
      <c r="W198" s="55">
        <v>0</v>
      </c>
      <c r="X198" s="18">
        <v>0</v>
      </c>
      <c r="Y198" s="55">
        <v>0</v>
      </c>
      <c r="Z198" s="18">
        <v>0</v>
      </c>
      <c r="AA198" s="55">
        <v>0</v>
      </c>
      <c r="AB198" s="18">
        <v>0</v>
      </c>
      <c r="AC198" s="10" t="s">
        <v>57</v>
      </c>
      <c r="AD198" s="10" t="s">
        <v>58</v>
      </c>
      <c r="AE198" s="8" t="s">
        <v>71</v>
      </c>
      <c r="AF198" s="8" t="s">
        <v>71</v>
      </c>
      <c r="AG198" s="62" t="s">
        <v>71</v>
      </c>
      <c r="AH198" s="57"/>
      <c r="AI198" s="21" t="s">
        <v>71</v>
      </c>
      <c r="AJ198" s="21" t="s">
        <v>71</v>
      </c>
      <c r="AK198" s="63" t="s">
        <v>71</v>
      </c>
      <c r="AL198" s="60" t="s">
        <v>71</v>
      </c>
      <c r="AM198" s="30" t="s">
        <v>71</v>
      </c>
    </row>
    <row r="199" spans="1:39" s="22" customFormat="1">
      <c r="A199" s="13" t="s">
        <v>333</v>
      </c>
      <c r="B199" s="53" t="s">
        <v>84</v>
      </c>
      <c r="C199" s="11" t="s">
        <v>37</v>
      </c>
      <c r="D199" s="10" t="s">
        <v>40</v>
      </c>
      <c r="E199" s="11" t="s">
        <v>42</v>
      </c>
      <c r="F199" s="10" t="s">
        <v>227</v>
      </c>
      <c r="G199" s="14" t="s">
        <v>85</v>
      </c>
      <c r="H199" s="14"/>
      <c r="I199" s="55">
        <v>0</v>
      </c>
      <c r="J199" s="18">
        <v>0</v>
      </c>
      <c r="K199" s="55">
        <v>0</v>
      </c>
      <c r="L199" s="18">
        <v>0</v>
      </c>
      <c r="M199" s="55">
        <v>21.768750000000001</v>
      </c>
      <c r="N199" s="18">
        <v>9.4195448193252151E-2</v>
      </c>
      <c r="O199" s="55">
        <v>0</v>
      </c>
      <c r="P199" s="18">
        <v>0</v>
      </c>
      <c r="Q199" s="55">
        <v>0</v>
      </c>
      <c r="R199" s="18">
        <v>0</v>
      </c>
      <c r="S199" s="55">
        <v>17.327925</v>
      </c>
      <c r="T199" s="18">
        <v>7.4979576761828703E-2</v>
      </c>
      <c r="U199" s="55">
        <v>0</v>
      </c>
      <c r="V199" s="18">
        <v>0</v>
      </c>
      <c r="W199" s="55">
        <v>0</v>
      </c>
      <c r="X199" s="18">
        <v>0</v>
      </c>
      <c r="Y199" s="55">
        <v>4.5715050000000002</v>
      </c>
      <c r="Z199" s="18">
        <v>1.9781044120582951E-2</v>
      </c>
      <c r="AA199" s="55">
        <v>0</v>
      </c>
      <c r="AB199" s="18">
        <v>0</v>
      </c>
      <c r="AC199" s="10" t="s">
        <v>45</v>
      </c>
      <c r="AD199" s="10" t="s">
        <v>46</v>
      </c>
      <c r="AE199" s="125" t="s">
        <v>71</v>
      </c>
      <c r="AF199" s="8" t="s">
        <v>86</v>
      </c>
      <c r="AG199" s="56">
        <v>5.33</v>
      </c>
      <c r="AH199" s="57"/>
      <c r="AI199" s="21" t="s">
        <v>334</v>
      </c>
      <c r="AJ199" s="21" t="s">
        <v>334</v>
      </c>
      <c r="AK199" s="59">
        <v>0.43714821763602252</v>
      </c>
      <c r="AL199" s="60">
        <v>0.18895606907566381</v>
      </c>
      <c r="AM199" s="30" t="s">
        <v>335</v>
      </c>
    </row>
    <row r="200" spans="1:39" s="22" customFormat="1">
      <c r="A200" s="13" t="s">
        <v>333</v>
      </c>
      <c r="B200" s="53" t="s">
        <v>84</v>
      </c>
      <c r="C200" s="11" t="s">
        <v>37</v>
      </c>
      <c r="D200" s="10" t="s">
        <v>40</v>
      </c>
      <c r="E200" s="9" t="s">
        <v>42</v>
      </c>
      <c r="F200" s="10" t="s">
        <v>41</v>
      </c>
      <c r="G200" s="14" t="s">
        <v>85</v>
      </c>
      <c r="H200" s="14"/>
      <c r="I200" s="55">
        <v>0</v>
      </c>
      <c r="J200" s="18">
        <v>0</v>
      </c>
      <c r="K200" s="55">
        <v>0</v>
      </c>
      <c r="L200" s="18">
        <v>0</v>
      </c>
      <c r="M200" s="55">
        <v>139.48124999999999</v>
      </c>
      <c r="N200" s="18">
        <v>0.60354861249750447</v>
      </c>
      <c r="O200" s="55">
        <v>0</v>
      </c>
      <c r="P200" s="18">
        <v>0</v>
      </c>
      <c r="Q200" s="55">
        <v>0</v>
      </c>
      <c r="R200" s="18">
        <v>0</v>
      </c>
      <c r="S200" s="55">
        <v>111.027075</v>
      </c>
      <c r="T200" s="18">
        <v>0.48042469554801354</v>
      </c>
      <c r="U200" s="55">
        <v>0</v>
      </c>
      <c r="V200" s="18">
        <v>0</v>
      </c>
      <c r="W200" s="55">
        <v>0</v>
      </c>
      <c r="X200" s="18">
        <v>0</v>
      </c>
      <c r="Y200" s="55">
        <v>29.291494999999998</v>
      </c>
      <c r="Z200" s="18">
        <v>0.12674520862447594</v>
      </c>
      <c r="AA200" s="55">
        <v>0</v>
      </c>
      <c r="AB200" s="18">
        <v>0</v>
      </c>
      <c r="AC200" s="10" t="s">
        <v>45</v>
      </c>
      <c r="AD200" s="10" t="s">
        <v>46</v>
      </c>
      <c r="AE200" s="125" t="s">
        <v>71</v>
      </c>
      <c r="AF200" s="8" t="s">
        <v>86</v>
      </c>
      <c r="AG200" s="56">
        <v>5.33</v>
      </c>
      <c r="AH200" s="57"/>
      <c r="AI200" s="21" t="s">
        <v>334</v>
      </c>
      <c r="AJ200" s="21" t="s">
        <v>334</v>
      </c>
      <c r="AK200" s="59">
        <v>0.43714821763602252</v>
      </c>
      <c r="AL200" s="60">
        <v>1.2107185166699941</v>
      </c>
      <c r="AM200" s="30" t="s">
        <v>335</v>
      </c>
    </row>
    <row r="201" spans="1:39" s="22" customFormat="1">
      <c r="A201" s="13" t="s">
        <v>333</v>
      </c>
      <c r="B201" s="10" t="s">
        <v>84</v>
      </c>
      <c r="C201" s="11" t="s">
        <v>37</v>
      </c>
      <c r="D201" s="9" t="s">
        <v>88</v>
      </c>
      <c r="E201" s="9" t="s">
        <v>42</v>
      </c>
      <c r="F201" s="11" t="s">
        <v>42</v>
      </c>
      <c r="G201" s="45" t="s">
        <v>89</v>
      </c>
      <c r="H201" s="45"/>
      <c r="I201" s="61">
        <v>0</v>
      </c>
      <c r="J201" s="18">
        <v>0</v>
      </c>
      <c r="K201" s="61">
        <v>0</v>
      </c>
      <c r="L201" s="18">
        <v>0</v>
      </c>
      <c r="M201" s="61">
        <v>0</v>
      </c>
      <c r="N201" s="18">
        <v>0</v>
      </c>
      <c r="O201" s="61">
        <v>0</v>
      </c>
      <c r="P201" s="18">
        <v>0</v>
      </c>
      <c r="Q201" s="61">
        <v>0</v>
      </c>
      <c r="R201" s="18">
        <v>0</v>
      </c>
      <c r="S201" s="61">
        <v>0</v>
      </c>
      <c r="T201" s="18">
        <v>0</v>
      </c>
      <c r="U201" s="61">
        <v>70</v>
      </c>
      <c r="V201" s="18">
        <v>0</v>
      </c>
      <c r="W201" s="61">
        <v>0</v>
      </c>
      <c r="X201" s="18">
        <v>0</v>
      </c>
      <c r="Y201" s="61">
        <v>0</v>
      </c>
      <c r="Z201" s="18">
        <v>0</v>
      </c>
      <c r="AA201" s="61">
        <v>0</v>
      </c>
      <c r="AB201" s="18">
        <v>0</v>
      </c>
      <c r="AC201" s="10" t="s">
        <v>57</v>
      </c>
      <c r="AD201" s="10" t="s">
        <v>58</v>
      </c>
      <c r="AE201" s="8" t="s">
        <v>71</v>
      </c>
      <c r="AF201" s="8" t="s">
        <v>71</v>
      </c>
      <c r="AG201" s="62" t="s">
        <v>90</v>
      </c>
      <c r="AH201" s="57"/>
      <c r="AI201" s="21" t="s">
        <v>71</v>
      </c>
      <c r="AJ201" s="21" t="s">
        <v>71</v>
      </c>
      <c r="AK201" s="63" t="s">
        <v>71</v>
      </c>
      <c r="AL201" s="60">
        <v>0</v>
      </c>
      <c r="AM201" s="30" t="s">
        <v>71</v>
      </c>
    </row>
    <row r="202" spans="1:39" s="22" customFormat="1">
      <c r="A202" s="13" t="s">
        <v>333</v>
      </c>
      <c r="B202" s="53" t="s">
        <v>84</v>
      </c>
      <c r="C202" s="11" t="s">
        <v>37</v>
      </c>
      <c r="D202" s="10" t="s">
        <v>53</v>
      </c>
      <c r="E202" s="10" t="s">
        <v>54</v>
      </c>
      <c r="F202" s="10"/>
      <c r="G202" s="14" t="s">
        <v>116</v>
      </c>
      <c r="H202" s="14"/>
      <c r="I202" s="17">
        <v>0</v>
      </c>
      <c r="J202" s="18">
        <v>0</v>
      </c>
      <c r="K202" s="17">
        <v>65.216999999999999</v>
      </c>
      <c r="L202" s="18">
        <v>0</v>
      </c>
      <c r="M202" s="17">
        <v>0</v>
      </c>
      <c r="N202" s="18">
        <v>0</v>
      </c>
      <c r="O202" s="17">
        <v>0</v>
      </c>
      <c r="P202" s="18">
        <v>0</v>
      </c>
      <c r="Q202" s="17">
        <v>0</v>
      </c>
      <c r="R202" s="18">
        <v>0</v>
      </c>
      <c r="S202" s="17">
        <v>0</v>
      </c>
      <c r="T202" s="18">
        <v>0</v>
      </c>
      <c r="U202" s="17">
        <v>0</v>
      </c>
      <c r="V202" s="18">
        <v>0</v>
      </c>
      <c r="W202" s="17">
        <v>0</v>
      </c>
      <c r="X202" s="18">
        <v>0</v>
      </c>
      <c r="Y202" s="17">
        <v>0</v>
      </c>
      <c r="Z202" s="18">
        <v>0</v>
      </c>
      <c r="AA202" s="47">
        <v>0</v>
      </c>
      <c r="AB202" s="18">
        <v>0</v>
      </c>
      <c r="AC202" s="10" t="s">
        <v>57</v>
      </c>
      <c r="AD202" s="10" t="s">
        <v>58</v>
      </c>
      <c r="AE202" s="8" t="s">
        <v>71</v>
      </c>
      <c r="AF202" s="8" t="s">
        <v>71</v>
      </c>
      <c r="AG202" s="62" t="s">
        <v>71</v>
      </c>
      <c r="AH202" s="57"/>
      <c r="AI202" s="21" t="s">
        <v>71</v>
      </c>
      <c r="AJ202" s="21" t="s">
        <v>71</v>
      </c>
      <c r="AK202" s="63" t="s">
        <v>71</v>
      </c>
      <c r="AL202" s="60">
        <v>0</v>
      </c>
      <c r="AM202" s="30" t="s">
        <v>90</v>
      </c>
    </row>
    <row r="203" spans="1:39" s="22" customFormat="1">
      <c r="A203" s="126" t="s">
        <v>336</v>
      </c>
      <c r="B203" s="98" t="s">
        <v>337</v>
      </c>
      <c r="C203" s="11" t="s">
        <v>37</v>
      </c>
      <c r="D203" s="98" t="s">
        <v>48</v>
      </c>
      <c r="E203" s="98" t="s">
        <v>42</v>
      </c>
      <c r="F203" s="98" t="s">
        <v>42</v>
      </c>
      <c r="G203" s="108" t="s">
        <v>237</v>
      </c>
      <c r="H203" s="108"/>
      <c r="I203" s="110">
        <v>67.8</v>
      </c>
      <c r="J203" s="109">
        <v>0.77</v>
      </c>
      <c r="K203" s="110"/>
      <c r="L203" s="110"/>
      <c r="M203" s="110">
        <v>79.099999999999994</v>
      </c>
      <c r="N203" s="109">
        <v>0.89</v>
      </c>
      <c r="O203" s="110"/>
      <c r="P203" s="110"/>
      <c r="Q203" s="110">
        <v>73.45</v>
      </c>
      <c r="R203" s="109">
        <v>0.83</v>
      </c>
      <c r="S203" s="110"/>
      <c r="T203" s="110"/>
      <c r="U203" s="110">
        <v>67.8</v>
      </c>
      <c r="V203" s="109">
        <v>0.77</v>
      </c>
      <c r="W203" s="110"/>
      <c r="X203" s="110"/>
      <c r="Y203" s="110"/>
      <c r="Z203" s="110"/>
      <c r="AA203" s="110"/>
      <c r="AB203" s="109"/>
      <c r="AC203" s="111" t="s">
        <v>45</v>
      </c>
      <c r="AD203" s="98" t="s">
        <v>46</v>
      </c>
      <c r="AE203" s="98"/>
      <c r="AF203" s="98"/>
      <c r="AG203" s="108"/>
      <c r="AH203" s="108"/>
      <c r="AI203" s="107"/>
      <c r="AJ203" s="107"/>
      <c r="AK203" s="108"/>
      <c r="AL203" s="108"/>
      <c r="AM203" s="108"/>
    </row>
    <row r="204" spans="1:39" s="22" customFormat="1">
      <c r="A204" s="8" t="s">
        <v>336</v>
      </c>
      <c r="B204" s="53" t="s">
        <v>84</v>
      </c>
      <c r="C204" s="11" t="s">
        <v>37</v>
      </c>
      <c r="D204" s="10" t="s">
        <v>40</v>
      </c>
      <c r="E204" s="9" t="s">
        <v>42</v>
      </c>
      <c r="F204" s="10" t="s">
        <v>41</v>
      </c>
      <c r="G204" s="14" t="s">
        <v>85</v>
      </c>
      <c r="H204" s="14"/>
      <c r="I204" s="39">
        <v>215</v>
      </c>
      <c r="J204" s="18">
        <v>2.5510373358322687</v>
      </c>
      <c r="K204" s="39">
        <v>0</v>
      </c>
      <c r="L204" s="18">
        <v>0</v>
      </c>
      <c r="M204" s="39">
        <v>204.25</v>
      </c>
      <c r="N204" s="18">
        <v>2.4234854690406551</v>
      </c>
      <c r="O204" s="39">
        <v>0</v>
      </c>
      <c r="P204" s="18">
        <v>0</v>
      </c>
      <c r="Q204" s="39">
        <v>209.625</v>
      </c>
      <c r="R204" s="18">
        <v>2.4872614024364621</v>
      </c>
      <c r="S204" s="39">
        <v>0</v>
      </c>
      <c r="T204" s="18">
        <v>0</v>
      </c>
      <c r="U204" s="39">
        <v>134.375</v>
      </c>
      <c r="V204" s="18">
        <v>1.5943983348951678</v>
      </c>
      <c r="W204" s="39">
        <v>130.40899999999999</v>
      </c>
      <c r="X204" s="18">
        <v>1.5473444512357417</v>
      </c>
      <c r="Y204" s="39">
        <v>0</v>
      </c>
      <c r="Z204" s="18">
        <v>0</v>
      </c>
      <c r="AA204" s="39">
        <v>0</v>
      </c>
      <c r="AB204" s="18">
        <v>0</v>
      </c>
      <c r="AC204" s="10" t="s">
        <v>45</v>
      </c>
      <c r="AD204" s="10" t="s">
        <v>46</v>
      </c>
      <c r="AE204" s="125" t="s">
        <v>71</v>
      </c>
      <c r="AF204" s="8" t="s">
        <v>86</v>
      </c>
      <c r="AG204" s="56">
        <v>49.5</v>
      </c>
      <c r="AH204" s="57"/>
      <c r="AI204" s="21" t="s">
        <v>146</v>
      </c>
      <c r="AJ204" s="21" t="s">
        <v>146</v>
      </c>
      <c r="AK204" s="59">
        <v>0.34949494949494953</v>
      </c>
      <c r="AL204" s="60">
        <v>10.603526993440296</v>
      </c>
      <c r="AM204" s="30" t="s">
        <v>87</v>
      </c>
    </row>
    <row r="205" spans="1:39" s="22" customFormat="1">
      <c r="A205" s="8" t="s">
        <v>336</v>
      </c>
      <c r="B205" s="10" t="s">
        <v>84</v>
      </c>
      <c r="C205" s="11" t="s">
        <v>37</v>
      </c>
      <c r="D205" s="9" t="s">
        <v>88</v>
      </c>
      <c r="E205" s="9" t="s">
        <v>42</v>
      </c>
      <c r="F205" s="11" t="s">
        <v>42</v>
      </c>
      <c r="G205" s="45" t="s">
        <v>89</v>
      </c>
      <c r="H205" s="45"/>
      <c r="I205" s="61">
        <v>0</v>
      </c>
      <c r="J205" s="18">
        <v>0</v>
      </c>
      <c r="K205" s="61">
        <v>0</v>
      </c>
      <c r="L205" s="18">
        <v>0</v>
      </c>
      <c r="M205" s="61">
        <v>0</v>
      </c>
      <c r="N205" s="18">
        <v>0</v>
      </c>
      <c r="O205" s="61">
        <v>0</v>
      </c>
      <c r="P205" s="18">
        <v>0</v>
      </c>
      <c r="Q205" s="61">
        <v>0</v>
      </c>
      <c r="R205" s="18">
        <v>0</v>
      </c>
      <c r="S205" s="61">
        <v>0</v>
      </c>
      <c r="T205" s="18">
        <v>0</v>
      </c>
      <c r="U205" s="61">
        <v>70</v>
      </c>
      <c r="V205" s="18">
        <v>0</v>
      </c>
      <c r="W205" s="61">
        <v>0</v>
      </c>
      <c r="X205" s="18">
        <v>0</v>
      </c>
      <c r="Y205" s="61">
        <v>0</v>
      </c>
      <c r="Z205" s="18">
        <v>0</v>
      </c>
      <c r="AA205" s="61">
        <v>0</v>
      </c>
      <c r="AB205" s="18">
        <v>0</v>
      </c>
      <c r="AC205" s="10" t="s">
        <v>57</v>
      </c>
      <c r="AD205" s="10" t="s">
        <v>58</v>
      </c>
      <c r="AE205" s="8" t="s">
        <v>71</v>
      </c>
      <c r="AF205" s="8" t="s">
        <v>71</v>
      </c>
      <c r="AG205" s="62" t="s">
        <v>90</v>
      </c>
      <c r="AH205" s="57"/>
      <c r="AI205" s="21" t="s">
        <v>71</v>
      </c>
      <c r="AJ205" s="21" t="s">
        <v>71</v>
      </c>
      <c r="AK205" s="63" t="s">
        <v>71</v>
      </c>
      <c r="AL205" s="60">
        <v>0</v>
      </c>
      <c r="AM205" s="30" t="s">
        <v>71</v>
      </c>
    </row>
    <row r="206" spans="1:39" s="22" customFormat="1">
      <c r="A206" s="8" t="s">
        <v>336</v>
      </c>
      <c r="B206" s="53" t="s">
        <v>84</v>
      </c>
      <c r="C206" s="11" t="s">
        <v>37</v>
      </c>
      <c r="D206" s="10" t="s">
        <v>53</v>
      </c>
      <c r="E206" s="10" t="s">
        <v>54</v>
      </c>
      <c r="F206" s="10"/>
      <c r="G206" s="14" t="s">
        <v>116</v>
      </c>
      <c r="H206" s="14"/>
      <c r="I206" s="17">
        <v>149.53299999999999</v>
      </c>
      <c r="J206" s="18">
        <v>0</v>
      </c>
      <c r="K206" s="17">
        <v>0</v>
      </c>
      <c r="L206" s="18">
        <v>0</v>
      </c>
      <c r="M206" s="17">
        <v>149.53299999999999</v>
      </c>
      <c r="N206" s="18">
        <v>0</v>
      </c>
      <c r="O206" s="17">
        <v>0</v>
      </c>
      <c r="P206" s="18">
        <v>0</v>
      </c>
      <c r="Q206" s="17">
        <v>0</v>
      </c>
      <c r="R206" s="18">
        <v>0</v>
      </c>
      <c r="S206" s="17">
        <v>0</v>
      </c>
      <c r="T206" s="18">
        <v>0</v>
      </c>
      <c r="U206" s="17">
        <v>0</v>
      </c>
      <c r="V206" s="18">
        <v>0</v>
      </c>
      <c r="W206" s="17">
        <v>0</v>
      </c>
      <c r="X206" s="18">
        <v>0</v>
      </c>
      <c r="Y206" s="17">
        <v>0</v>
      </c>
      <c r="Z206" s="18">
        <v>0</v>
      </c>
      <c r="AA206" s="39">
        <v>0</v>
      </c>
      <c r="AB206" s="18">
        <v>0</v>
      </c>
      <c r="AC206" s="10" t="s">
        <v>57</v>
      </c>
      <c r="AD206" s="10" t="s">
        <v>58</v>
      </c>
      <c r="AE206" s="8" t="s">
        <v>71</v>
      </c>
      <c r="AF206" s="8" t="s">
        <v>71</v>
      </c>
      <c r="AG206" s="62" t="s">
        <v>71</v>
      </c>
      <c r="AH206" s="57"/>
      <c r="AI206" s="21" t="s">
        <v>71</v>
      </c>
      <c r="AJ206" s="21" t="s">
        <v>71</v>
      </c>
      <c r="AK206" s="63" t="s">
        <v>71</v>
      </c>
      <c r="AL206" s="60">
        <v>0</v>
      </c>
      <c r="AM206" s="30" t="s">
        <v>90</v>
      </c>
    </row>
    <row r="207" spans="1:39" s="22" customFormat="1">
      <c r="A207" s="8" t="s">
        <v>338</v>
      </c>
      <c r="B207" s="33" t="s">
        <v>96</v>
      </c>
      <c r="C207" s="11" t="s">
        <v>338</v>
      </c>
      <c r="D207" s="10" t="s">
        <v>319</v>
      </c>
      <c r="E207" s="128" t="s">
        <v>54</v>
      </c>
      <c r="F207" s="128"/>
      <c r="G207" s="36"/>
      <c r="H207" s="36" t="s">
        <v>343</v>
      </c>
      <c r="I207" s="66">
        <v>1759.136</v>
      </c>
      <c r="J207" s="64">
        <v>0</v>
      </c>
      <c r="K207" s="66">
        <v>1794.319</v>
      </c>
      <c r="L207" s="64">
        <v>0</v>
      </c>
      <c r="M207" s="66">
        <v>1830.2059999999999</v>
      </c>
      <c r="N207" s="66">
        <v>0</v>
      </c>
      <c r="O207" s="68"/>
      <c r="P207" s="68"/>
      <c r="Q207" s="68"/>
      <c r="R207" s="68"/>
      <c r="S207" s="68"/>
      <c r="T207" s="68"/>
      <c r="U207" s="68"/>
      <c r="V207" s="68"/>
      <c r="W207" s="68"/>
      <c r="X207" s="68"/>
      <c r="Y207" s="68"/>
      <c r="Z207" s="68"/>
      <c r="AA207" s="68"/>
      <c r="AB207" s="68"/>
      <c r="AC207" s="33"/>
      <c r="AD207" s="33"/>
      <c r="AE207" s="33"/>
      <c r="AF207" s="13"/>
      <c r="AG207" s="33"/>
      <c r="AH207" s="48"/>
      <c r="AI207" s="21"/>
      <c r="AJ207" s="21"/>
      <c r="AK207" s="13"/>
      <c r="AL207" s="13"/>
      <c r="AM207" s="13"/>
    </row>
    <row r="208" spans="1:39" s="22" customFormat="1">
      <c r="A208" s="8" t="s">
        <v>338</v>
      </c>
      <c r="B208" s="10" t="s">
        <v>84</v>
      </c>
      <c r="C208" s="11" t="s">
        <v>338</v>
      </c>
      <c r="D208" s="10" t="s">
        <v>319</v>
      </c>
      <c r="E208" s="10" t="s">
        <v>54</v>
      </c>
      <c r="F208" s="10"/>
      <c r="G208" s="14" t="s">
        <v>341</v>
      </c>
      <c r="H208" s="14"/>
      <c r="I208" s="39">
        <v>2044.0978299999999</v>
      </c>
      <c r="J208" s="19">
        <v>0</v>
      </c>
      <c r="K208" s="39">
        <v>2105.4207649</v>
      </c>
      <c r="L208" s="19">
        <v>0</v>
      </c>
      <c r="M208" s="39">
        <v>2168.5833878470003</v>
      </c>
      <c r="N208" s="18">
        <v>0</v>
      </c>
      <c r="O208" s="39">
        <v>2233.6408894824103</v>
      </c>
      <c r="P208" s="18">
        <v>0</v>
      </c>
      <c r="Q208" s="39">
        <v>0</v>
      </c>
      <c r="R208" s="18">
        <v>0</v>
      </c>
      <c r="S208" s="39">
        <v>0</v>
      </c>
      <c r="T208" s="18">
        <v>0</v>
      </c>
      <c r="U208" s="39">
        <v>0</v>
      </c>
      <c r="V208" s="18">
        <v>0</v>
      </c>
      <c r="W208" s="39">
        <v>0</v>
      </c>
      <c r="X208" s="18">
        <v>0</v>
      </c>
      <c r="Y208" s="39">
        <v>0</v>
      </c>
      <c r="Z208" s="18">
        <v>0</v>
      </c>
      <c r="AA208" s="39">
        <v>0</v>
      </c>
      <c r="AB208" s="18">
        <v>0</v>
      </c>
      <c r="AC208" s="10" t="s">
        <v>57</v>
      </c>
      <c r="AD208" s="10" t="s">
        <v>58</v>
      </c>
      <c r="AE208" s="8" t="s">
        <v>71</v>
      </c>
      <c r="AF208" s="8" t="s">
        <v>71</v>
      </c>
      <c r="AG208" s="62" t="s">
        <v>90</v>
      </c>
      <c r="AH208" s="57"/>
      <c r="AI208" s="21" t="s">
        <v>71</v>
      </c>
      <c r="AJ208" s="21" t="s">
        <v>71</v>
      </c>
      <c r="AK208" s="63" t="s">
        <v>71</v>
      </c>
      <c r="AL208" s="60">
        <v>0</v>
      </c>
      <c r="AM208" s="30" t="s">
        <v>71</v>
      </c>
    </row>
    <row r="209" spans="1:39" s="22" customFormat="1">
      <c r="A209" s="8" t="s">
        <v>338</v>
      </c>
      <c r="B209" s="10" t="s">
        <v>47</v>
      </c>
      <c r="C209" s="11" t="s">
        <v>338</v>
      </c>
      <c r="D209" s="10" t="s">
        <v>319</v>
      </c>
      <c r="E209" s="11" t="s">
        <v>42</v>
      </c>
      <c r="F209" s="11" t="s">
        <v>42</v>
      </c>
      <c r="G209" s="14" t="s">
        <v>339</v>
      </c>
      <c r="H209" s="87" t="s">
        <v>340</v>
      </c>
      <c r="I209" s="17">
        <v>282.5</v>
      </c>
      <c r="J209" s="18"/>
      <c r="K209" s="17"/>
      <c r="L209" s="18"/>
      <c r="M209" s="17"/>
      <c r="N209" s="18"/>
      <c r="O209" s="17"/>
      <c r="P209" s="18"/>
      <c r="Q209" s="17"/>
      <c r="R209" s="18"/>
      <c r="S209" s="17"/>
      <c r="T209" s="18"/>
      <c r="U209" s="17"/>
      <c r="V209" s="18"/>
      <c r="W209" s="17"/>
      <c r="X209" s="18"/>
      <c r="Y209" s="17"/>
      <c r="Z209" s="18"/>
      <c r="AA209" s="17"/>
      <c r="AB209" s="18"/>
      <c r="AC209" s="10" t="s">
        <v>57</v>
      </c>
      <c r="AD209" s="10" t="s">
        <v>58</v>
      </c>
      <c r="AE209" s="24"/>
      <c r="AF209" s="24"/>
      <c r="AG209" s="24"/>
      <c r="AH209" s="26" t="e">
        <v>#VALUE!</v>
      </c>
      <c r="AI209" s="27"/>
      <c r="AJ209" s="27"/>
      <c r="AK209" s="26"/>
      <c r="AL209" s="26"/>
      <c r="AM209" s="24"/>
    </row>
    <row r="210" spans="1:39" s="22" customFormat="1">
      <c r="A210" s="8" t="s">
        <v>338</v>
      </c>
      <c r="B210" s="10" t="s">
        <v>47</v>
      </c>
      <c r="C210" s="11" t="s">
        <v>338</v>
      </c>
      <c r="D210" s="10" t="s">
        <v>319</v>
      </c>
      <c r="E210" s="10" t="s">
        <v>54</v>
      </c>
      <c r="F210" s="10"/>
      <c r="G210" s="14" t="s">
        <v>344</v>
      </c>
      <c r="H210" s="23" t="s">
        <v>345</v>
      </c>
      <c r="I210" s="17">
        <v>9997</v>
      </c>
      <c r="J210" s="19"/>
      <c r="K210" s="17"/>
      <c r="L210" s="19"/>
      <c r="M210" s="17"/>
      <c r="N210" s="18"/>
      <c r="O210" s="17"/>
      <c r="P210" s="18"/>
      <c r="Q210" s="17"/>
      <c r="R210" s="18"/>
      <c r="S210" s="17"/>
      <c r="T210" s="18"/>
      <c r="U210" s="17"/>
      <c r="V210" s="18"/>
      <c r="W210" s="17"/>
      <c r="X210" s="18"/>
      <c r="Y210" s="17"/>
      <c r="Z210" s="18"/>
      <c r="AA210" s="17"/>
      <c r="AB210" s="18"/>
      <c r="AC210" s="10" t="s">
        <v>57</v>
      </c>
      <c r="AD210" s="10" t="s">
        <v>58</v>
      </c>
      <c r="AE210" s="24"/>
      <c r="AF210" s="24"/>
      <c r="AG210" s="24"/>
      <c r="AH210" s="26" t="e">
        <v>#VALUE!</v>
      </c>
      <c r="AI210" s="27"/>
      <c r="AJ210" s="27"/>
      <c r="AK210" s="26"/>
      <c r="AL210" s="26"/>
      <c r="AM210" s="24"/>
    </row>
    <row r="211" spans="1:39" s="22" customFormat="1" ht="10.5" customHeight="1">
      <c r="A211" s="8" t="s">
        <v>338</v>
      </c>
      <c r="B211" s="10" t="s">
        <v>47</v>
      </c>
      <c r="C211" s="11" t="s">
        <v>338</v>
      </c>
      <c r="D211" s="10" t="s">
        <v>319</v>
      </c>
      <c r="E211" s="10" t="s">
        <v>54</v>
      </c>
      <c r="F211" s="10"/>
      <c r="G211" s="14" t="s">
        <v>344</v>
      </c>
      <c r="H211" s="23" t="s">
        <v>346</v>
      </c>
      <c r="I211" s="17"/>
      <c r="J211" s="19"/>
      <c r="K211" s="17">
        <v>10297</v>
      </c>
      <c r="L211" s="19"/>
      <c r="M211" s="17"/>
      <c r="N211" s="18"/>
      <c r="O211" s="17"/>
      <c r="P211" s="18"/>
      <c r="Q211" s="17"/>
      <c r="R211" s="18"/>
      <c r="S211" s="17"/>
      <c r="T211" s="18"/>
      <c r="U211" s="17"/>
      <c r="V211" s="18"/>
      <c r="W211" s="17"/>
      <c r="X211" s="18"/>
      <c r="Y211" s="17"/>
      <c r="Z211" s="18"/>
      <c r="AA211" s="17"/>
      <c r="AB211" s="18"/>
      <c r="AC211" s="10" t="s">
        <v>57</v>
      </c>
      <c r="AD211" s="10" t="s">
        <v>58</v>
      </c>
      <c r="AE211" s="24"/>
      <c r="AF211" s="24"/>
      <c r="AG211" s="24"/>
      <c r="AH211" s="26" t="e">
        <v>#VALUE!</v>
      </c>
      <c r="AI211" s="27"/>
      <c r="AJ211" s="27"/>
      <c r="AK211" s="26"/>
      <c r="AL211" s="26"/>
      <c r="AM211" s="24"/>
    </row>
    <row r="212" spans="1:39" s="22" customFormat="1">
      <c r="A212" s="8" t="s">
        <v>338</v>
      </c>
      <c r="B212" s="9" t="s">
        <v>47</v>
      </c>
      <c r="C212" s="11" t="s">
        <v>338</v>
      </c>
      <c r="D212" s="10" t="s">
        <v>319</v>
      </c>
      <c r="E212" s="10" t="s">
        <v>54</v>
      </c>
      <c r="F212" s="9"/>
      <c r="G212" s="14" t="s">
        <v>344</v>
      </c>
      <c r="H212" s="23" t="s">
        <v>347</v>
      </c>
      <c r="I212" s="16"/>
      <c r="J212" s="19"/>
      <c r="K212" s="55"/>
      <c r="L212" s="19"/>
      <c r="M212" s="16">
        <v>10606</v>
      </c>
      <c r="N212" s="20"/>
      <c r="O212" s="16"/>
      <c r="P212" s="15"/>
      <c r="Q212" s="16"/>
      <c r="R212" s="15"/>
      <c r="S212" s="16"/>
      <c r="T212" s="15"/>
      <c r="U212" s="16"/>
      <c r="V212" s="15"/>
      <c r="W212" s="16"/>
      <c r="X212" s="15"/>
      <c r="Y212" s="16"/>
      <c r="Z212" s="15"/>
      <c r="AA212" s="16"/>
      <c r="AB212" s="15"/>
      <c r="AC212" s="130" t="s">
        <v>57</v>
      </c>
      <c r="AD212" s="9" t="s">
        <v>58</v>
      </c>
      <c r="AE212" s="21"/>
      <c r="AF212" s="9"/>
      <c r="AG212" s="9"/>
      <c r="AH212" s="26" t="e">
        <v>#VALUE!</v>
      </c>
      <c r="AI212" s="27"/>
      <c r="AJ212" s="27"/>
      <c r="AK212" s="27"/>
      <c r="AL212" s="27"/>
      <c r="AM212" s="13"/>
    </row>
    <row r="213" spans="1:39" s="22" customFormat="1">
      <c r="A213" s="8" t="s">
        <v>338</v>
      </c>
      <c r="B213" s="33" t="s">
        <v>62</v>
      </c>
      <c r="C213" s="11" t="s">
        <v>338</v>
      </c>
      <c r="D213" s="10" t="s">
        <v>319</v>
      </c>
      <c r="E213" s="33" t="s">
        <v>54</v>
      </c>
      <c r="F213" s="33"/>
      <c r="G213" s="51" t="s">
        <v>71</v>
      </c>
      <c r="H213" s="36" t="s">
        <v>342</v>
      </c>
      <c r="I213" s="39">
        <v>2044.0978300000002</v>
      </c>
      <c r="J213" s="71"/>
      <c r="K213" s="39">
        <v>2105.4207649000004</v>
      </c>
      <c r="L213" s="71"/>
      <c r="M213" s="39">
        <v>2168.5833878470003</v>
      </c>
      <c r="N213" s="43"/>
      <c r="O213" s="39">
        <v>2233.6408894824103</v>
      </c>
      <c r="P213" s="40"/>
      <c r="Q213" s="127"/>
      <c r="R213" s="40"/>
      <c r="S213" s="127"/>
      <c r="T213" s="40"/>
      <c r="U213" s="39"/>
      <c r="V213" s="40"/>
      <c r="W213" s="39"/>
      <c r="X213" s="40"/>
      <c r="Y213" s="127"/>
      <c r="Z213" s="40"/>
      <c r="AA213" s="127"/>
      <c r="AB213" s="40"/>
      <c r="AC213" s="41" t="s">
        <v>57</v>
      </c>
      <c r="AD213" s="33" t="s">
        <v>58</v>
      </c>
      <c r="AE213" s="36"/>
      <c r="AF213" s="34"/>
      <c r="AG213" s="34"/>
      <c r="AH213" s="34"/>
      <c r="AI213" s="36"/>
      <c r="AJ213" s="36"/>
      <c r="AK213" s="44"/>
      <c r="AL213" s="39"/>
      <c r="AM213" s="34"/>
    </row>
    <row r="214" spans="1:39" s="22" customFormat="1">
      <c r="A214" s="8" t="s">
        <v>348</v>
      </c>
      <c r="B214" s="10" t="s">
        <v>47</v>
      </c>
      <c r="C214" s="11" t="s">
        <v>37</v>
      </c>
      <c r="D214" s="10" t="s">
        <v>48</v>
      </c>
      <c r="E214" s="11" t="s">
        <v>42</v>
      </c>
      <c r="F214" s="10" t="s">
        <v>41</v>
      </c>
      <c r="G214" s="14" t="s">
        <v>49</v>
      </c>
      <c r="H214" s="23" t="s">
        <v>349</v>
      </c>
      <c r="I214" s="17"/>
      <c r="J214" s="18"/>
      <c r="K214" s="91"/>
      <c r="L214" s="31"/>
      <c r="M214" s="17"/>
      <c r="N214" s="18"/>
      <c r="O214" s="17"/>
      <c r="P214" s="18"/>
      <c r="Q214" s="17">
        <v>94.92</v>
      </c>
      <c r="R214" s="18">
        <v>0.12</v>
      </c>
      <c r="S214" s="17"/>
      <c r="T214" s="18"/>
      <c r="U214" s="17"/>
      <c r="V214" s="18"/>
      <c r="W214" s="17"/>
      <c r="X214" s="18"/>
      <c r="Y214" s="17">
        <v>23.73</v>
      </c>
      <c r="Z214" s="18">
        <v>0.03</v>
      </c>
      <c r="AA214" s="17"/>
      <c r="AB214" s="18"/>
      <c r="AC214" s="10" t="s">
        <v>45</v>
      </c>
      <c r="AD214" s="10" t="s">
        <v>46</v>
      </c>
      <c r="AE214" s="24"/>
      <c r="AF214" s="24"/>
      <c r="AG214" s="25"/>
      <c r="AH214" s="26">
        <v>480</v>
      </c>
      <c r="AI214" s="27"/>
      <c r="AJ214" s="27"/>
      <c r="AK214" s="26"/>
      <c r="AL214" s="26"/>
      <c r="AM214" s="24"/>
    </row>
    <row r="215" spans="1:39" s="22" customFormat="1">
      <c r="A215" s="8" t="s">
        <v>348</v>
      </c>
      <c r="B215" s="10" t="s">
        <v>47</v>
      </c>
      <c r="C215" s="11" t="s">
        <v>37</v>
      </c>
      <c r="D215" s="10" t="s">
        <v>53</v>
      </c>
      <c r="E215" s="10" t="s">
        <v>54</v>
      </c>
      <c r="F215" s="10"/>
      <c r="G215" s="14" t="s">
        <v>55</v>
      </c>
      <c r="H215" s="23" t="s">
        <v>350</v>
      </c>
      <c r="I215" s="17">
        <v>60</v>
      </c>
      <c r="J215" s="18"/>
      <c r="K215" s="17"/>
      <c r="L215" s="18"/>
      <c r="M215" s="17">
        <v>60</v>
      </c>
      <c r="N215" s="18"/>
      <c r="O215" s="17"/>
      <c r="P215" s="18"/>
      <c r="Q215" s="17"/>
      <c r="R215" s="18"/>
      <c r="S215" s="17"/>
      <c r="T215" s="18"/>
      <c r="U215" s="17"/>
      <c r="V215" s="18"/>
      <c r="W215" s="17"/>
      <c r="X215" s="18"/>
      <c r="Y215" s="17"/>
      <c r="Z215" s="18"/>
      <c r="AA215" s="17"/>
      <c r="AB215" s="18"/>
      <c r="AC215" s="10" t="s">
        <v>57</v>
      </c>
      <c r="AD215" s="10" t="s">
        <v>58</v>
      </c>
      <c r="AE215" s="24"/>
      <c r="AF215" s="24"/>
      <c r="AG215" s="24"/>
      <c r="AH215" s="26" t="e">
        <v>#VALUE!</v>
      </c>
      <c r="AI215" s="27"/>
      <c r="AJ215" s="27"/>
      <c r="AK215" s="26"/>
      <c r="AL215" s="26"/>
      <c r="AM215" s="24"/>
    </row>
    <row r="216" spans="1:39" s="22" customFormat="1">
      <c r="A216" s="21" t="s">
        <v>351</v>
      </c>
      <c r="B216" s="10" t="s">
        <v>47</v>
      </c>
      <c r="C216" s="11" t="s">
        <v>37</v>
      </c>
      <c r="D216" s="10" t="s">
        <v>48</v>
      </c>
      <c r="E216" s="11" t="s">
        <v>42</v>
      </c>
      <c r="F216" s="11" t="s">
        <v>42</v>
      </c>
      <c r="G216" s="14" t="s">
        <v>49</v>
      </c>
      <c r="H216" s="23" t="s">
        <v>352</v>
      </c>
      <c r="I216" s="17"/>
      <c r="J216" s="18"/>
      <c r="K216" s="17">
        <v>22.6</v>
      </c>
      <c r="L216" s="18">
        <v>0.2</v>
      </c>
      <c r="M216" s="17"/>
      <c r="N216" s="18"/>
      <c r="O216" s="17">
        <v>39.549999999999997</v>
      </c>
      <c r="P216" s="18">
        <v>0.3</v>
      </c>
      <c r="Q216" s="17"/>
      <c r="R216" s="13"/>
      <c r="S216" s="17"/>
      <c r="T216" s="18"/>
      <c r="U216" s="17">
        <v>14.972</v>
      </c>
      <c r="V216" s="18">
        <v>0.1</v>
      </c>
      <c r="W216" s="17"/>
      <c r="X216" s="18"/>
      <c r="Y216" s="17"/>
      <c r="Z216" s="13"/>
      <c r="AA216" s="17"/>
      <c r="AB216" s="18"/>
      <c r="AC216" s="10" t="s">
        <v>45</v>
      </c>
      <c r="AD216" s="10" t="s">
        <v>46</v>
      </c>
      <c r="AE216" s="24"/>
      <c r="AF216" s="24"/>
      <c r="AG216" s="25">
        <v>1.44</v>
      </c>
      <c r="AH216" s="26">
        <v>1920.0000000000002</v>
      </c>
      <c r="AI216" s="27"/>
      <c r="AJ216" s="27"/>
      <c r="AK216" s="26"/>
      <c r="AL216" s="26"/>
      <c r="AM216" s="24" t="s">
        <v>124</v>
      </c>
    </row>
    <row r="217" spans="1:39" s="22" customFormat="1">
      <c r="A217" s="21" t="s">
        <v>351</v>
      </c>
      <c r="B217" s="10" t="s">
        <v>47</v>
      </c>
      <c r="C217" s="11" t="s">
        <v>37</v>
      </c>
      <c r="D217" s="10" t="s">
        <v>53</v>
      </c>
      <c r="E217" s="10" t="s">
        <v>54</v>
      </c>
      <c r="F217" s="10"/>
      <c r="G217" s="14" t="s">
        <v>55</v>
      </c>
      <c r="H217" s="23" t="s">
        <v>354</v>
      </c>
      <c r="I217" s="17">
        <v>124.8</v>
      </c>
      <c r="J217" s="18"/>
      <c r="K217" s="17"/>
      <c r="L217" s="18"/>
      <c r="M217" s="17">
        <v>124.8</v>
      </c>
      <c r="N217" s="18"/>
      <c r="O217" s="17"/>
      <c r="P217" s="18"/>
      <c r="Q217" s="17"/>
      <c r="R217" s="18"/>
      <c r="S217" s="17"/>
      <c r="T217" s="18"/>
      <c r="U217" s="17"/>
      <c r="V217" s="18"/>
      <c r="W217" s="17"/>
      <c r="X217" s="18"/>
      <c r="Y217" s="17"/>
      <c r="Z217" s="18"/>
      <c r="AA217" s="17"/>
      <c r="AB217" s="18"/>
      <c r="AC217" s="10" t="s">
        <v>57</v>
      </c>
      <c r="AD217" s="10" t="s">
        <v>58</v>
      </c>
      <c r="AE217" s="24"/>
      <c r="AF217" s="24"/>
      <c r="AG217" s="24"/>
      <c r="AH217" s="26" t="e">
        <v>#VALUE!</v>
      </c>
      <c r="AI217" s="27"/>
      <c r="AJ217" s="27"/>
      <c r="AK217" s="26"/>
      <c r="AL217" s="26"/>
      <c r="AM217" s="24"/>
    </row>
    <row r="218" spans="1:39" s="22" customFormat="1">
      <c r="A218" s="21" t="s">
        <v>351</v>
      </c>
      <c r="B218" s="33" t="s">
        <v>62</v>
      </c>
      <c r="C218" s="11" t="s">
        <v>37</v>
      </c>
      <c r="D218" s="10" t="s">
        <v>48</v>
      </c>
      <c r="E218" s="11" t="s">
        <v>42</v>
      </c>
      <c r="F218" s="10" t="s">
        <v>41</v>
      </c>
      <c r="G218" s="36" t="s">
        <v>63</v>
      </c>
      <c r="H218" s="37" t="s">
        <v>64</v>
      </c>
      <c r="I218" s="39"/>
      <c r="J218" s="95"/>
      <c r="K218" s="39">
        <v>40.768999999999998</v>
      </c>
      <c r="L218" s="80">
        <v>0.4</v>
      </c>
      <c r="M218" s="39"/>
      <c r="N218" s="80"/>
      <c r="O218" s="39">
        <v>122.30800000000001</v>
      </c>
      <c r="P218" s="80">
        <v>1.1000000000000001</v>
      </c>
      <c r="Q218" s="39"/>
      <c r="R218" s="80"/>
      <c r="S218" s="39"/>
      <c r="T218" s="80"/>
      <c r="U218" s="39">
        <v>46.064</v>
      </c>
      <c r="V218" s="95">
        <v>0.4</v>
      </c>
      <c r="W218" s="39"/>
      <c r="X218" s="38"/>
      <c r="Y218" s="39">
        <v>35.475000000000001</v>
      </c>
      <c r="Z218" s="40">
        <v>0.3</v>
      </c>
      <c r="AA218" s="39"/>
      <c r="AB218" s="40"/>
      <c r="AC218" s="41" t="s">
        <v>45</v>
      </c>
      <c r="AD218" s="33" t="s">
        <v>46</v>
      </c>
      <c r="AE218" s="36"/>
      <c r="AF218" s="33"/>
      <c r="AG218" s="33"/>
      <c r="AH218" s="42">
        <v>7237.9999999999991</v>
      </c>
      <c r="AI218" s="36"/>
      <c r="AJ218" s="36"/>
      <c r="AK218" s="44"/>
      <c r="AL218" s="39"/>
      <c r="AM218" s="34"/>
    </row>
    <row r="219" spans="1:39" s="22" customFormat="1">
      <c r="A219" s="21" t="s">
        <v>351</v>
      </c>
      <c r="B219" s="33" t="s">
        <v>62</v>
      </c>
      <c r="C219" s="11" t="s">
        <v>37</v>
      </c>
      <c r="D219" s="10" t="s">
        <v>48</v>
      </c>
      <c r="E219" s="33" t="s">
        <v>209</v>
      </c>
      <c r="F219" s="33"/>
      <c r="G219" s="36" t="s">
        <v>210</v>
      </c>
      <c r="H219" s="34" t="s">
        <v>353</v>
      </c>
      <c r="I219" s="39">
        <v>1013.7755249999999</v>
      </c>
      <c r="J219" s="95">
        <v>111.7</v>
      </c>
      <c r="K219" s="39"/>
      <c r="L219" s="80"/>
      <c r="M219" s="39"/>
      <c r="N219" s="80"/>
      <c r="O219" s="39"/>
      <c r="P219" s="80"/>
      <c r="Q219" s="39"/>
      <c r="R219" s="80"/>
      <c r="S219" s="39"/>
      <c r="T219" s="80"/>
      <c r="U219" s="39"/>
      <c r="V219" s="95"/>
      <c r="W219" s="39"/>
      <c r="X219" s="38"/>
      <c r="Y219" s="39"/>
      <c r="Z219" s="38"/>
      <c r="AA219" s="39"/>
      <c r="AB219" s="38"/>
      <c r="AC219" s="41" t="s">
        <v>45</v>
      </c>
      <c r="AD219" s="33" t="s">
        <v>46</v>
      </c>
      <c r="AE219" s="36"/>
      <c r="AF219" s="33"/>
      <c r="AG219" s="33"/>
      <c r="AH219" s="42"/>
      <c r="AI219" s="36"/>
      <c r="AJ219" s="36"/>
      <c r="AK219" s="44"/>
      <c r="AL219" s="39"/>
      <c r="AM219" s="34"/>
    </row>
    <row r="220" spans="1:39" s="22" customFormat="1">
      <c r="A220" s="21" t="s">
        <v>355</v>
      </c>
      <c r="B220" s="10" t="s">
        <v>47</v>
      </c>
      <c r="C220" s="11" t="s">
        <v>37</v>
      </c>
      <c r="D220" s="10" t="s">
        <v>48</v>
      </c>
      <c r="E220" s="11" t="s">
        <v>42</v>
      </c>
      <c r="F220" s="10" t="s">
        <v>41</v>
      </c>
      <c r="G220" s="14" t="s">
        <v>49</v>
      </c>
      <c r="H220" s="23" t="s">
        <v>356</v>
      </c>
      <c r="I220" s="17">
        <v>96.05</v>
      </c>
      <c r="J220" s="18">
        <v>2.23</v>
      </c>
      <c r="K220" s="17"/>
      <c r="L220" s="18"/>
      <c r="M220" s="17">
        <v>67.8</v>
      </c>
      <c r="N220" s="18">
        <v>2.23</v>
      </c>
      <c r="O220" s="17"/>
      <c r="P220" s="18"/>
      <c r="Q220" s="17">
        <v>73.45</v>
      </c>
      <c r="R220" s="18">
        <v>2.23</v>
      </c>
      <c r="S220" s="17"/>
      <c r="T220" s="18"/>
      <c r="U220" s="17">
        <v>56.5</v>
      </c>
      <c r="V220" s="18">
        <v>2.23</v>
      </c>
      <c r="W220" s="17"/>
      <c r="X220" s="18"/>
      <c r="Y220" s="17">
        <v>75.709999999999994</v>
      </c>
      <c r="Z220" s="18">
        <v>2.23</v>
      </c>
      <c r="AA220" s="17"/>
      <c r="AB220" s="18"/>
      <c r="AC220" s="10" t="s">
        <v>57</v>
      </c>
      <c r="AD220" s="10" t="s">
        <v>46</v>
      </c>
      <c r="AE220" s="24"/>
      <c r="AF220" s="24"/>
      <c r="AG220" s="25">
        <v>63.8</v>
      </c>
      <c r="AH220" s="26">
        <v>35680</v>
      </c>
      <c r="AI220" s="27"/>
      <c r="AJ220" s="27"/>
      <c r="AK220" s="26"/>
      <c r="AL220" s="26"/>
      <c r="AM220" s="24" t="s">
        <v>124</v>
      </c>
    </row>
    <row r="221" spans="1:39" s="22" customFormat="1">
      <c r="A221" s="21" t="s">
        <v>355</v>
      </c>
      <c r="B221" s="10" t="s">
        <v>47</v>
      </c>
      <c r="C221" s="11" t="s">
        <v>37</v>
      </c>
      <c r="D221" s="10" t="s">
        <v>53</v>
      </c>
      <c r="E221" s="10" t="s">
        <v>54</v>
      </c>
      <c r="F221" s="10"/>
      <c r="G221" s="14" t="s">
        <v>55</v>
      </c>
      <c r="H221" s="23" t="s">
        <v>357</v>
      </c>
      <c r="I221" s="17"/>
      <c r="J221" s="18"/>
      <c r="K221" s="17">
        <v>60</v>
      </c>
      <c r="L221" s="18"/>
      <c r="M221" s="17"/>
      <c r="N221" s="18"/>
      <c r="O221" s="17"/>
      <c r="P221" s="18"/>
      <c r="Q221" s="17"/>
      <c r="R221" s="18"/>
      <c r="S221" s="17"/>
      <c r="T221" s="18"/>
      <c r="U221" s="17"/>
      <c r="V221" s="18"/>
      <c r="W221" s="17"/>
      <c r="X221" s="18"/>
      <c r="Y221" s="17"/>
      <c r="Z221" s="18"/>
      <c r="AA221" s="17"/>
      <c r="AB221" s="18"/>
      <c r="AC221" s="10" t="s">
        <v>57</v>
      </c>
      <c r="AD221" s="10" t="s">
        <v>58</v>
      </c>
      <c r="AE221" s="24"/>
      <c r="AF221" s="24"/>
      <c r="AG221" s="24"/>
      <c r="AH221" s="26" t="e">
        <v>#VALUE!</v>
      </c>
      <c r="AI221" s="27"/>
      <c r="AJ221" s="27"/>
      <c r="AK221" s="26"/>
      <c r="AL221" s="26"/>
      <c r="AM221" s="24"/>
    </row>
    <row r="222" spans="1:39" s="22" customFormat="1">
      <c r="A222" s="21" t="s">
        <v>355</v>
      </c>
      <c r="B222" s="33" t="s">
        <v>62</v>
      </c>
      <c r="C222" s="11" t="s">
        <v>37</v>
      </c>
      <c r="D222" s="10" t="s">
        <v>48</v>
      </c>
      <c r="E222" s="11" t="s">
        <v>42</v>
      </c>
      <c r="F222" s="10" t="s">
        <v>41</v>
      </c>
      <c r="G222" s="36" t="s">
        <v>74</v>
      </c>
      <c r="H222" s="36" t="s">
        <v>85</v>
      </c>
      <c r="I222" s="39">
        <v>172</v>
      </c>
      <c r="J222" s="40">
        <v>2.0063492063492063</v>
      </c>
      <c r="K222" s="39"/>
      <c r="L222" s="43"/>
      <c r="M222" s="39"/>
      <c r="N222" s="40"/>
      <c r="O222" s="39"/>
      <c r="P222" s="40"/>
      <c r="Q222" s="39">
        <v>172</v>
      </c>
      <c r="R222" s="40">
        <v>2.0063492063492063</v>
      </c>
      <c r="S222" s="39"/>
      <c r="T222" s="40"/>
      <c r="U222" s="39"/>
      <c r="V222" s="40"/>
      <c r="W222" s="39"/>
      <c r="X222" s="40"/>
      <c r="Y222" s="39"/>
      <c r="Z222" s="40"/>
      <c r="AA222" s="39"/>
      <c r="AB222" s="40"/>
      <c r="AC222" s="41" t="s">
        <v>57</v>
      </c>
      <c r="AD222" s="33" t="s">
        <v>46</v>
      </c>
      <c r="AE222" s="36"/>
      <c r="AF222" s="33" t="s">
        <v>76</v>
      </c>
      <c r="AG222" s="33"/>
      <c r="AH222" s="42">
        <v>13201.777777777777</v>
      </c>
      <c r="AI222" s="36"/>
      <c r="AJ222" s="36"/>
      <c r="AK222" s="44"/>
      <c r="AL222" s="39"/>
      <c r="AM222" s="34"/>
    </row>
    <row r="223" spans="1:39" s="22" customFormat="1">
      <c r="A223" s="132" t="s">
        <v>358</v>
      </c>
      <c r="B223" s="10" t="s">
        <v>47</v>
      </c>
      <c r="C223" s="11" t="s">
        <v>37</v>
      </c>
      <c r="D223" s="10" t="s">
        <v>48</v>
      </c>
      <c r="E223" s="11" t="s">
        <v>42</v>
      </c>
      <c r="F223" s="10" t="s">
        <v>41</v>
      </c>
      <c r="G223" s="14" t="s">
        <v>49</v>
      </c>
      <c r="H223" s="23" t="s">
        <v>359</v>
      </c>
      <c r="I223" s="17"/>
      <c r="J223" s="18"/>
      <c r="K223" s="17">
        <v>33.9</v>
      </c>
      <c r="L223" s="18">
        <v>0</v>
      </c>
      <c r="M223" s="17"/>
      <c r="N223" s="18"/>
      <c r="O223" s="17"/>
      <c r="P223" s="18"/>
      <c r="Q223" s="17">
        <v>50.85</v>
      </c>
      <c r="R223" s="18">
        <v>0</v>
      </c>
      <c r="S223" s="17"/>
      <c r="T223" s="18"/>
      <c r="U223" s="17"/>
      <c r="V223" s="18"/>
      <c r="W223" s="17"/>
      <c r="X223" s="18"/>
      <c r="Y223" s="17">
        <v>22.6</v>
      </c>
      <c r="Z223" s="18">
        <v>0</v>
      </c>
      <c r="AA223" s="17"/>
      <c r="AB223" s="18"/>
      <c r="AC223" s="10" t="s">
        <v>45</v>
      </c>
      <c r="AD223" s="10" t="s">
        <v>46</v>
      </c>
      <c r="AE223" s="24"/>
      <c r="AF223" s="24"/>
      <c r="AG223" s="25" t="s">
        <v>152</v>
      </c>
      <c r="AH223" s="26" t="e">
        <v>#VALUE!</v>
      </c>
      <c r="AI223" s="27"/>
      <c r="AJ223" s="27"/>
      <c r="AK223" s="26"/>
      <c r="AL223" s="26"/>
      <c r="AM223" s="24" t="s">
        <v>124</v>
      </c>
    </row>
    <row r="224" spans="1:39" s="22" customFormat="1">
      <c r="A224" s="132" t="s">
        <v>358</v>
      </c>
      <c r="B224" s="10" t="s">
        <v>47</v>
      </c>
      <c r="C224" s="11" t="s">
        <v>37</v>
      </c>
      <c r="D224" s="10" t="s">
        <v>53</v>
      </c>
      <c r="E224" s="10" t="s">
        <v>54</v>
      </c>
      <c r="F224" s="10"/>
      <c r="G224" s="14" t="s">
        <v>55</v>
      </c>
      <c r="H224" s="23" t="s">
        <v>360</v>
      </c>
      <c r="I224" s="17">
        <v>60</v>
      </c>
      <c r="J224" s="18"/>
      <c r="K224" s="17"/>
      <c r="L224" s="18"/>
      <c r="M224" s="17">
        <v>60</v>
      </c>
      <c r="N224" s="18"/>
      <c r="O224" s="17"/>
      <c r="P224" s="18"/>
      <c r="Q224" s="17"/>
      <c r="R224" s="18"/>
      <c r="S224" s="17"/>
      <c r="T224" s="18"/>
      <c r="U224" s="17"/>
      <c r="V224" s="18"/>
      <c r="W224" s="17"/>
      <c r="X224" s="18"/>
      <c r="Y224" s="17"/>
      <c r="Z224" s="18"/>
      <c r="AA224" s="17"/>
      <c r="AB224" s="18"/>
      <c r="AC224" s="10" t="s">
        <v>57</v>
      </c>
      <c r="AD224" s="10" t="s">
        <v>58</v>
      </c>
      <c r="AE224" s="24"/>
      <c r="AF224" s="24"/>
      <c r="AG224" s="24"/>
      <c r="AH224" s="26" t="e">
        <v>#VALUE!</v>
      </c>
      <c r="AI224" s="27"/>
      <c r="AJ224" s="27"/>
      <c r="AK224" s="26"/>
      <c r="AL224" s="26"/>
      <c r="AM224" s="24"/>
    </row>
    <row r="225" spans="1:39" s="13" customFormat="1">
      <c r="A225" s="132" t="s">
        <v>358</v>
      </c>
      <c r="B225" s="33" t="s">
        <v>62</v>
      </c>
      <c r="C225" s="11" t="s">
        <v>37</v>
      </c>
      <c r="D225" s="10" t="s">
        <v>48</v>
      </c>
      <c r="E225" s="11" t="s">
        <v>42</v>
      </c>
      <c r="F225" s="10" t="s">
        <v>41</v>
      </c>
      <c r="G225" s="36" t="s">
        <v>63</v>
      </c>
      <c r="H225" s="37" t="s">
        <v>64</v>
      </c>
      <c r="I225" s="39"/>
      <c r="J225" s="95"/>
      <c r="K225" s="39"/>
      <c r="L225" s="80"/>
      <c r="M225" s="39"/>
      <c r="N225" s="80"/>
      <c r="O225" s="39"/>
      <c r="P225" s="80"/>
      <c r="Q225" s="39">
        <v>43.6</v>
      </c>
      <c r="R225" s="80">
        <v>0.1</v>
      </c>
      <c r="S225" s="39"/>
      <c r="T225" s="80"/>
      <c r="U225" s="39"/>
      <c r="V225" s="95"/>
      <c r="W225" s="39"/>
      <c r="X225" s="38"/>
      <c r="Y225" s="39"/>
      <c r="Z225" s="40"/>
      <c r="AA225" s="39"/>
      <c r="AB225" s="40"/>
      <c r="AC225" s="41" t="s">
        <v>45</v>
      </c>
      <c r="AD225" s="33" t="s">
        <v>46</v>
      </c>
      <c r="AE225" s="36"/>
      <c r="AF225" s="33"/>
      <c r="AG225" s="33"/>
      <c r="AH225" s="42">
        <v>329</v>
      </c>
      <c r="AI225" s="36"/>
      <c r="AJ225" s="36"/>
      <c r="AK225" s="44"/>
      <c r="AL225" s="39"/>
      <c r="AM225" s="34" t="s">
        <v>182</v>
      </c>
    </row>
    <row r="226" spans="1:39" s="13" customFormat="1">
      <c r="A226" s="30" t="s">
        <v>361</v>
      </c>
      <c r="B226" s="10" t="s">
        <v>84</v>
      </c>
      <c r="C226" s="11" t="s">
        <v>37</v>
      </c>
      <c r="D226" s="9" t="s">
        <v>88</v>
      </c>
      <c r="E226" s="9" t="s">
        <v>42</v>
      </c>
      <c r="F226" s="11" t="s">
        <v>42</v>
      </c>
      <c r="G226" s="45" t="s">
        <v>89</v>
      </c>
      <c r="H226" s="45"/>
      <c r="I226" s="61">
        <v>0</v>
      </c>
      <c r="J226" s="18">
        <v>0</v>
      </c>
      <c r="K226" s="61">
        <v>38.920872025226814</v>
      </c>
      <c r="L226" s="18">
        <v>0</v>
      </c>
      <c r="M226" s="61">
        <v>0</v>
      </c>
      <c r="N226" s="18">
        <v>0</v>
      </c>
      <c r="O226" s="61">
        <v>0</v>
      </c>
      <c r="P226" s="18">
        <v>0</v>
      </c>
      <c r="Q226" s="61">
        <v>0</v>
      </c>
      <c r="R226" s="18">
        <v>0</v>
      </c>
      <c r="S226" s="61">
        <v>0</v>
      </c>
      <c r="T226" s="18">
        <v>0</v>
      </c>
      <c r="U226" s="61">
        <v>0</v>
      </c>
      <c r="V226" s="18">
        <v>0</v>
      </c>
      <c r="W226" s="61">
        <v>0</v>
      </c>
      <c r="X226" s="18">
        <v>0</v>
      </c>
      <c r="Y226" s="61">
        <v>0</v>
      </c>
      <c r="Z226" s="18">
        <v>0</v>
      </c>
      <c r="AA226" s="61">
        <v>0</v>
      </c>
      <c r="AB226" s="18">
        <v>0</v>
      </c>
      <c r="AC226" s="10" t="s">
        <v>57</v>
      </c>
      <c r="AD226" s="10" t="s">
        <v>58</v>
      </c>
      <c r="AE226" s="8" t="s">
        <v>71</v>
      </c>
      <c r="AF226" s="8" t="s">
        <v>71</v>
      </c>
      <c r="AG226" s="62" t="s">
        <v>90</v>
      </c>
      <c r="AH226" s="57"/>
      <c r="AI226" s="21" t="s">
        <v>71</v>
      </c>
      <c r="AJ226" s="21" t="s">
        <v>71</v>
      </c>
      <c r="AK226" s="63" t="s">
        <v>71</v>
      </c>
      <c r="AL226" s="60">
        <v>0</v>
      </c>
      <c r="AM226" s="30" t="s">
        <v>71</v>
      </c>
    </row>
    <row r="227" spans="1:39" s="22" customFormat="1">
      <c r="A227" s="30" t="s">
        <v>361</v>
      </c>
      <c r="B227" s="10" t="s">
        <v>47</v>
      </c>
      <c r="C227" s="11" t="s">
        <v>37</v>
      </c>
      <c r="D227" s="10" t="s">
        <v>48</v>
      </c>
      <c r="E227" s="11" t="s">
        <v>42</v>
      </c>
      <c r="F227" s="10" t="s">
        <v>41</v>
      </c>
      <c r="G227" s="14" t="s">
        <v>49</v>
      </c>
      <c r="H227" s="30" t="s">
        <v>362</v>
      </c>
      <c r="I227" s="17"/>
      <c r="J227" s="18"/>
      <c r="K227" s="17"/>
      <c r="L227" s="18"/>
      <c r="M227" s="17">
        <v>7.91</v>
      </c>
      <c r="N227" s="18">
        <v>2.7272727272727271E-3</v>
      </c>
      <c r="O227" s="17"/>
      <c r="P227" s="18"/>
      <c r="Q227" s="17"/>
      <c r="R227" s="18"/>
      <c r="S227" s="17"/>
      <c r="T227" s="18"/>
      <c r="U227" s="17"/>
      <c r="V227" s="18"/>
      <c r="W227" s="17"/>
      <c r="X227" s="18"/>
      <c r="Y227" s="17"/>
      <c r="Z227" s="18"/>
      <c r="AA227" s="17"/>
      <c r="AB227" s="18"/>
      <c r="AC227" s="10" t="s">
        <v>45</v>
      </c>
      <c r="AD227" s="10" t="s">
        <v>46</v>
      </c>
      <c r="AE227" s="24"/>
      <c r="AF227" s="24"/>
      <c r="AG227" s="25">
        <v>9.4700000000000006E-2</v>
      </c>
      <c r="AH227" s="26">
        <v>8.7272727272727266</v>
      </c>
      <c r="AI227" s="27"/>
      <c r="AJ227" s="27"/>
      <c r="AK227" s="26"/>
      <c r="AL227" s="26"/>
      <c r="AM227" s="24" t="s">
        <v>120</v>
      </c>
    </row>
    <row r="228" spans="1:39" s="22" customFormat="1" ht="10.5" customHeight="1">
      <c r="A228" s="30" t="s">
        <v>361</v>
      </c>
      <c r="B228" s="10" t="s">
        <v>47</v>
      </c>
      <c r="C228" s="11" t="s">
        <v>37</v>
      </c>
      <c r="D228" s="9" t="s">
        <v>88</v>
      </c>
      <c r="E228" s="11" t="s">
        <v>42</v>
      </c>
      <c r="F228" s="10" t="s">
        <v>41</v>
      </c>
      <c r="G228" s="14" t="s">
        <v>207</v>
      </c>
      <c r="H228" s="30" t="s">
        <v>363</v>
      </c>
      <c r="I228" s="17"/>
      <c r="J228" s="18"/>
      <c r="K228" s="17"/>
      <c r="L228" s="18"/>
      <c r="M228" s="17">
        <v>85</v>
      </c>
      <c r="N228" s="18"/>
      <c r="O228" s="17"/>
      <c r="P228" s="18"/>
      <c r="Q228" s="17"/>
      <c r="R228" s="18"/>
      <c r="S228" s="17"/>
      <c r="T228" s="18"/>
      <c r="U228" s="17"/>
      <c r="V228" s="18"/>
      <c r="W228" s="17"/>
      <c r="X228" s="18"/>
      <c r="Y228" s="17"/>
      <c r="Z228" s="18"/>
      <c r="AA228" s="17"/>
      <c r="AB228" s="18"/>
      <c r="AC228" s="10" t="s">
        <v>57</v>
      </c>
      <c r="AD228" s="10" t="s">
        <v>58</v>
      </c>
      <c r="AE228" s="24"/>
      <c r="AF228" s="24"/>
      <c r="AG228" s="25"/>
      <c r="AH228" s="26" t="e">
        <v>#VALUE!</v>
      </c>
      <c r="AI228" s="27"/>
      <c r="AJ228" s="27"/>
      <c r="AK228" s="26"/>
      <c r="AL228" s="26"/>
      <c r="AM228" s="24"/>
    </row>
    <row r="229" spans="1:39" s="22" customFormat="1">
      <c r="A229" s="30" t="s">
        <v>361</v>
      </c>
      <c r="B229" s="10" t="s">
        <v>47</v>
      </c>
      <c r="C229" s="11" t="s">
        <v>37</v>
      </c>
      <c r="D229" s="10" t="s">
        <v>53</v>
      </c>
      <c r="E229" s="10" t="s">
        <v>54</v>
      </c>
      <c r="F229" s="10"/>
      <c r="G229" s="14" t="s">
        <v>55</v>
      </c>
      <c r="H229" s="30" t="s">
        <v>364</v>
      </c>
      <c r="I229" s="17">
        <v>60</v>
      </c>
      <c r="J229" s="18"/>
      <c r="K229" s="17"/>
      <c r="L229" s="18"/>
      <c r="M229" s="55">
        <v>60</v>
      </c>
      <c r="N229" s="18"/>
      <c r="O229" s="17"/>
      <c r="P229" s="18"/>
      <c r="Q229" s="17"/>
      <c r="R229" s="18"/>
      <c r="S229" s="17"/>
      <c r="T229" s="18"/>
      <c r="U229" s="17"/>
      <c r="V229" s="18"/>
      <c r="W229" s="17"/>
      <c r="X229" s="18"/>
      <c r="Y229" s="17"/>
      <c r="Z229" s="18"/>
      <c r="AA229" s="17"/>
      <c r="AB229" s="18"/>
      <c r="AC229" s="10" t="s">
        <v>57</v>
      </c>
      <c r="AD229" s="10" t="s">
        <v>58</v>
      </c>
      <c r="AE229" s="24"/>
      <c r="AF229" s="24"/>
      <c r="AG229" s="24"/>
      <c r="AH229" s="26" t="e">
        <v>#VALUE!</v>
      </c>
      <c r="AI229" s="27"/>
      <c r="AJ229" s="27"/>
      <c r="AK229" s="26"/>
      <c r="AL229" s="26"/>
      <c r="AM229" s="24"/>
    </row>
    <row r="230" spans="1:39" s="22" customFormat="1">
      <c r="A230" s="8" t="s">
        <v>365</v>
      </c>
      <c r="B230" s="10" t="s">
        <v>47</v>
      </c>
      <c r="C230" s="11" t="s">
        <v>37</v>
      </c>
      <c r="D230" s="10" t="s">
        <v>48</v>
      </c>
      <c r="E230" s="11" t="s">
        <v>42</v>
      </c>
      <c r="F230" s="11" t="s">
        <v>42</v>
      </c>
      <c r="G230" s="14" t="s">
        <v>49</v>
      </c>
      <c r="H230" s="30" t="s">
        <v>366</v>
      </c>
      <c r="I230" s="17">
        <v>300</v>
      </c>
      <c r="J230" s="18">
        <v>0</v>
      </c>
      <c r="K230" s="17"/>
      <c r="L230" s="30"/>
      <c r="M230" s="17">
        <v>300</v>
      </c>
      <c r="N230" s="121">
        <v>1.85</v>
      </c>
      <c r="O230" s="17"/>
      <c r="P230" s="18"/>
      <c r="Q230" s="17"/>
      <c r="R230" s="18"/>
      <c r="S230" s="17">
        <v>200</v>
      </c>
      <c r="T230" s="18">
        <v>1.85</v>
      </c>
      <c r="U230" s="17"/>
      <c r="V230" s="18"/>
      <c r="W230" s="17">
        <v>200</v>
      </c>
      <c r="X230" s="121">
        <v>2.78</v>
      </c>
      <c r="Y230" s="17"/>
      <c r="Z230" s="18"/>
      <c r="AA230" s="17">
        <v>500</v>
      </c>
      <c r="AB230" s="121">
        <v>12.02</v>
      </c>
      <c r="AC230" s="10" t="s">
        <v>57</v>
      </c>
      <c r="AD230" s="10" t="s">
        <v>46</v>
      </c>
      <c r="AE230" s="24"/>
      <c r="AF230" s="24"/>
      <c r="AG230" s="25">
        <v>0.2</v>
      </c>
      <c r="AH230" s="26">
        <v>20736</v>
      </c>
      <c r="AI230" s="27"/>
      <c r="AJ230" s="27"/>
      <c r="AK230" s="26"/>
      <c r="AL230" s="26"/>
      <c r="AM230" s="24"/>
    </row>
    <row r="231" spans="1:39" s="22" customFormat="1">
      <c r="A231" s="8" t="s">
        <v>365</v>
      </c>
      <c r="B231" s="10" t="s">
        <v>47</v>
      </c>
      <c r="C231" s="11" t="s">
        <v>37</v>
      </c>
      <c r="D231" s="10" t="s">
        <v>53</v>
      </c>
      <c r="E231" s="10" t="s">
        <v>54</v>
      </c>
      <c r="F231" s="10"/>
      <c r="G231" s="14" t="s">
        <v>55</v>
      </c>
      <c r="H231" s="30" t="s">
        <v>367</v>
      </c>
      <c r="I231" s="17">
        <v>100</v>
      </c>
      <c r="J231" s="18"/>
      <c r="K231" s="17"/>
      <c r="L231" s="18"/>
      <c r="M231" s="55">
        <v>100</v>
      </c>
      <c r="N231" s="18"/>
      <c r="O231" s="17"/>
      <c r="P231" s="18"/>
      <c r="Q231" s="17"/>
      <c r="R231" s="18"/>
      <c r="S231" s="17"/>
      <c r="T231" s="18"/>
      <c r="U231" s="17"/>
      <c r="V231" s="18"/>
      <c r="W231" s="17"/>
      <c r="X231" s="18"/>
      <c r="Y231" s="17"/>
      <c r="Z231" s="18"/>
      <c r="AA231" s="17"/>
      <c r="AB231" s="18"/>
      <c r="AC231" s="10" t="s">
        <v>57</v>
      </c>
      <c r="AD231" s="10" t="s">
        <v>58</v>
      </c>
      <c r="AE231" s="24"/>
      <c r="AF231" s="24"/>
      <c r="AG231" s="24"/>
      <c r="AH231" s="26" t="e">
        <v>#VALUE!</v>
      </c>
      <c r="AI231" s="27"/>
      <c r="AJ231" s="27"/>
      <c r="AK231" s="26"/>
      <c r="AL231" s="26"/>
      <c r="AM231" s="24"/>
    </row>
    <row r="232" spans="1:39" s="22" customFormat="1">
      <c r="A232" s="8" t="s">
        <v>368</v>
      </c>
      <c r="B232" s="10" t="s">
        <v>47</v>
      </c>
      <c r="C232" s="11" t="s">
        <v>37</v>
      </c>
      <c r="D232" s="10" t="s">
        <v>48</v>
      </c>
      <c r="E232" s="11" t="s">
        <v>42</v>
      </c>
      <c r="F232" s="11" t="s">
        <v>42</v>
      </c>
      <c r="G232" s="14" t="s">
        <v>49</v>
      </c>
      <c r="H232" s="30" t="s">
        <v>369</v>
      </c>
      <c r="I232" s="17"/>
      <c r="J232" s="18"/>
      <c r="K232" s="17">
        <v>56.5</v>
      </c>
      <c r="L232" s="18">
        <v>0.6</v>
      </c>
      <c r="M232" s="17"/>
      <c r="N232" s="18"/>
      <c r="O232" s="17"/>
      <c r="P232" s="18"/>
      <c r="Q232" s="17">
        <v>56.5</v>
      </c>
      <c r="R232" s="18">
        <v>0.6</v>
      </c>
      <c r="S232" s="17"/>
      <c r="T232" s="18"/>
      <c r="U232" s="17">
        <v>56.5</v>
      </c>
      <c r="V232" s="18">
        <v>0.6</v>
      </c>
      <c r="W232" s="17"/>
      <c r="X232" s="18"/>
      <c r="Y232" s="17">
        <v>28.25</v>
      </c>
      <c r="Z232" s="18">
        <v>0.3</v>
      </c>
      <c r="AA232" s="17"/>
      <c r="AB232" s="18"/>
      <c r="AC232" s="10" t="s">
        <v>45</v>
      </c>
      <c r="AD232" s="10" t="s">
        <v>46</v>
      </c>
      <c r="AE232" s="24"/>
      <c r="AF232" s="24"/>
      <c r="AG232" s="25">
        <v>6.4</v>
      </c>
      <c r="AH232" s="26">
        <v>6720</v>
      </c>
      <c r="AI232" s="27"/>
      <c r="AJ232" s="27"/>
      <c r="AK232" s="26"/>
      <c r="AL232" s="26"/>
      <c r="AM232" s="24" t="s">
        <v>124</v>
      </c>
    </row>
    <row r="233" spans="1:39" s="76" customFormat="1">
      <c r="A233" s="8" t="s">
        <v>368</v>
      </c>
      <c r="B233" s="10" t="s">
        <v>47</v>
      </c>
      <c r="C233" s="11" t="s">
        <v>37</v>
      </c>
      <c r="D233" s="10" t="s">
        <v>53</v>
      </c>
      <c r="E233" s="10" t="s">
        <v>54</v>
      </c>
      <c r="F233" s="10"/>
      <c r="G233" s="14" t="s">
        <v>55</v>
      </c>
      <c r="H233" s="30" t="s">
        <v>370</v>
      </c>
      <c r="I233" s="17">
        <v>60</v>
      </c>
      <c r="J233" s="18"/>
      <c r="K233" s="17"/>
      <c r="L233" s="18"/>
      <c r="M233" s="55">
        <v>60</v>
      </c>
      <c r="N233" s="18"/>
      <c r="O233" s="17"/>
      <c r="P233" s="18"/>
      <c r="Q233" s="17"/>
      <c r="R233" s="18"/>
      <c r="S233" s="17"/>
      <c r="T233" s="18"/>
      <c r="U233" s="17"/>
      <c r="V233" s="18"/>
      <c r="W233" s="17"/>
      <c r="X233" s="18"/>
      <c r="Y233" s="17"/>
      <c r="Z233" s="18"/>
      <c r="AA233" s="17"/>
      <c r="AB233" s="18"/>
      <c r="AC233" s="10" t="s">
        <v>57</v>
      </c>
      <c r="AD233" s="10" t="s">
        <v>58</v>
      </c>
      <c r="AE233" s="24"/>
      <c r="AF233" s="24"/>
      <c r="AG233" s="24"/>
      <c r="AH233" s="26" t="e">
        <v>#VALUE!</v>
      </c>
      <c r="AI233" s="27"/>
      <c r="AJ233" s="27"/>
      <c r="AK233" s="26"/>
      <c r="AL233" s="26"/>
      <c r="AM233" s="24"/>
    </row>
    <row r="234" spans="1:39" s="22" customFormat="1">
      <c r="A234" s="8" t="s">
        <v>368</v>
      </c>
      <c r="B234" s="33" t="s">
        <v>62</v>
      </c>
      <c r="C234" s="11" t="s">
        <v>37</v>
      </c>
      <c r="D234" s="10" t="s">
        <v>48</v>
      </c>
      <c r="E234" s="11" t="s">
        <v>42</v>
      </c>
      <c r="F234" s="10" t="s">
        <v>41</v>
      </c>
      <c r="G234" s="36" t="s">
        <v>63</v>
      </c>
      <c r="H234" s="37" t="s">
        <v>64</v>
      </c>
      <c r="I234" s="39"/>
      <c r="J234" s="95"/>
      <c r="K234" s="39">
        <v>96.75</v>
      </c>
      <c r="L234" s="80">
        <v>1</v>
      </c>
      <c r="M234" s="39"/>
      <c r="N234" s="80"/>
      <c r="O234" s="39"/>
      <c r="P234" s="80"/>
      <c r="Q234" s="39">
        <v>96.75</v>
      </c>
      <c r="R234" s="80">
        <v>1</v>
      </c>
      <c r="S234" s="39"/>
      <c r="T234" s="80"/>
      <c r="U234" s="39">
        <v>64.5</v>
      </c>
      <c r="V234" s="95">
        <v>0.6</v>
      </c>
      <c r="W234" s="39"/>
      <c r="X234" s="38"/>
      <c r="Y234" s="39">
        <v>43</v>
      </c>
      <c r="Z234" s="40">
        <v>0.4</v>
      </c>
      <c r="AA234" s="39"/>
      <c r="AB234" s="40"/>
      <c r="AC234" s="41" t="s">
        <v>45</v>
      </c>
      <c r="AD234" s="33" t="s">
        <v>46</v>
      </c>
      <c r="AE234" s="36"/>
      <c r="AF234" s="33"/>
      <c r="AG234" s="33"/>
      <c r="AH234" s="42">
        <v>9870</v>
      </c>
      <c r="AI234" s="36"/>
      <c r="AJ234" s="36"/>
      <c r="AK234" s="44"/>
      <c r="AL234" s="39"/>
      <c r="AM234" s="34"/>
    </row>
    <row r="235" spans="1:39" s="22" customFormat="1">
      <c r="A235" s="21" t="s">
        <v>371</v>
      </c>
      <c r="B235" s="9" t="s">
        <v>38</v>
      </c>
      <c r="C235" s="9" t="s">
        <v>39</v>
      </c>
      <c r="D235" s="10" t="s">
        <v>319</v>
      </c>
      <c r="E235" s="11" t="s">
        <v>42</v>
      </c>
      <c r="F235" s="10" t="s">
        <v>41</v>
      </c>
      <c r="G235" s="12" t="s">
        <v>43</v>
      </c>
      <c r="H235" s="13"/>
      <c r="I235" s="16">
        <v>1010</v>
      </c>
      <c r="J235" s="15">
        <v>10.9</v>
      </c>
      <c r="K235" s="16">
        <v>983</v>
      </c>
      <c r="L235" s="15">
        <v>10.6</v>
      </c>
      <c r="M235" s="16">
        <v>261</v>
      </c>
      <c r="N235" s="15">
        <v>2.8</v>
      </c>
      <c r="O235" s="16"/>
      <c r="P235" s="15"/>
      <c r="Q235" s="16"/>
      <c r="R235" s="15"/>
      <c r="S235" s="16"/>
      <c r="T235" s="15"/>
      <c r="U235" s="16"/>
      <c r="V235" s="15"/>
      <c r="W235" s="16"/>
      <c r="X235" s="15"/>
      <c r="Y235" s="16"/>
      <c r="Z235" s="15"/>
      <c r="AA235" s="16"/>
      <c r="AB235" s="15"/>
      <c r="AC235" s="9" t="s">
        <v>57</v>
      </c>
      <c r="AD235" s="33" t="s">
        <v>58</v>
      </c>
      <c r="AE235" s="13"/>
      <c r="AF235" s="13"/>
      <c r="AG235" s="13"/>
      <c r="AH235" s="13"/>
      <c r="AI235" s="21"/>
      <c r="AJ235" s="21"/>
      <c r="AK235" s="13"/>
      <c r="AL235" s="13"/>
      <c r="AM235" s="13"/>
    </row>
    <row r="236" spans="1:39" s="22" customFormat="1">
      <c r="A236" s="21" t="s">
        <v>371</v>
      </c>
      <c r="B236" s="33" t="s">
        <v>96</v>
      </c>
      <c r="C236" s="9" t="s">
        <v>39</v>
      </c>
      <c r="D236" s="10" t="s">
        <v>48</v>
      </c>
      <c r="E236" s="33" t="s">
        <v>372</v>
      </c>
      <c r="F236" s="33"/>
      <c r="G236" s="36" t="s">
        <v>372</v>
      </c>
      <c r="H236" s="46" t="s">
        <v>373</v>
      </c>
      <c r="I236" s="68">
        <v>1295</v>
      </c>
      <c r="J236" s="68">
        <v>0</v>
      </c>
      <c r="K236" s="68">
        <v>0</v>
      </c>
      <c r="L236" s="68">
        <v>0</v>
      </c>
      <c r="M236" s="68">
        <v>0</v>
      </c>
      <c r="N236" s="68">
        <v>0</v>
      </c>
      <c r="O236" s="68"/>
      <c r="P236" s="68"/>
      <c r="Q236" s="68"/>
      <c r="R236" s="68"/>
      <c r="S236" s="68"/>
      <c r="T236" s="68"/>
      <c r="U236" s="68"/>
      <c r="V236" s="68"/>
      <c r="W236" s="68"/>
      <c r="X236" s="68"/>
      <c r="Y236" s="68"/>
      <c r="Z236" s="68"/>
      <c r="AA236" s="68"/>
      <c r="AB236" s="68"/>
      <c r="AC236" s="33" t="s">
        <v>45</v>
      </c>
      <c r="AD236" s="33" t="s">
        <v>46</v>
      </c>
      <c r="AE236" s="33"/>
      <c r="AF236" s="36"/>
      <c r="AG236" s="33"/>
      <c r="AH236" s="48"/>
      <c r="AI236" s="36"/>
      <c r="AJ236" s="36"/>
      <c r="AK236" s="36"/>
      <c r="AL236" s="36"/>
      <c r="AM236" s="36"/>
    </row>
    <row r="237" spans="1:39" s="22" customFormat="1">
      <c r="A237" s="21" t="s">
        <v>371</v>
      </c>
      <c r="B237" s="33" t="s">
        <v>96</v>
      </c>
      <c r="C237" s="9" t="s">
        <v>39</v>
      </c>
      <c r="D237" s="10" t="s">
        <v>48</v>
      </c>
      <c r="E237" s="11" t="s">
        <v>105</v>
      </c>
      <c r="F237" s="33" t="s">
        <v>106</v>
      </c>
      <c r="G237" s="34" t="s">
        <v>107</v>
      </c>
      <c r="H237" s="34" t="s">
        <v>108</v>
      </c>
      <c r="I237" s="68">
        <v>0</v>
      </c>
      <c r="J237" s="68">
        <v>0</v>
      </c>
      <c r="K237" s="88">
        <v>4462.1779999999999</v>
      </c>
      <c r="L237" s="68">
        <v>187.6414</v>
      </c>
      <c r="M237" s="88">
        <v>4462.1779999999999</v>
      </c>
      <c r="N237" s="68">
        <v>187.6414</v>
      </c>
      <c r="O237" s="68">
        <v>4462</v>
      </c>
      <c r="P237" s="68">
        <v>188</v>
      </c>
      <c r="Q237" s="68">
        <v>1190</v>
      </c>
      <c r="R237" s="68"/>
      <c r="S237" s="68"/>
      <c r="T237" s="68"/>
      <c r="U237" s="68"/>
      <c r="V237" s="68"/>
      <c r="W237" s="68"/>
      <c r="X237" s="68"/>
      <c r="Y237" s="68"/>
      <c r="Z237" s="68"/>
      <c r="AA237" s="68"/>
      <c r="AB237" s="68"/>
      <c r="AC237" s="136" t="s">
        <v>57</v>
      </c>
      <c r="AD237" s="33" t="s">
        <v>46</v>
      </c>
      <c r="AE237" s="33"/>
      <c r="AF237" s="74"/>
      <c r="AG237" s="33"/>
      <c r="AH237" s="137">
        <v>1.228</v>
      </c>
      <c r="AI237" s="36" t="s">
        <v>109</v>
      </c>
      <c r="AJ237" s="74"/>
      <c r="AK237" s="74"/>
      <c r="AL237" s="74"/>
      <c r="AM237" s="36" t="s">
        <v>384</v>
      </c>
    </row>
    <row r="238" spans="1:39" s="22" customFormat="1">
      <c r="A238" s="21" t="s">
        <v>371</v>
      </c>
      <c r="B238" s="33" t="s">
        <v>96</v>
      </c>
      <c r="C238" s="9" t="s">
        <v>39</v>
      </c>
      <c r="D238" s="9" t="s">
        <v>88</v>
      </c>
      <c r="E238" s="11" t="s">
        <v>105</v>
      </c>
      <c r="F238" s="33" t="s">
        <v>106</v>
      </c>
      <c r="G238" s="46" t="s">
        <v>107</v>
      </c>
      <c r="H238" s="46" t="s">
        <v>385</v>
      </c>
      <c r="I238" s="68">
        <v>215</v>
      </c>
      <c r="J238" s="68">
        <v>0</v>
      </c>
      <c r="K238" s="68">
        <v>0</v>
      </c>
      <c r="L238" s="68">
        <v>0</v>
      </c>
      <c r="M238" s="68">
        <v>0</v>
      </c>
      <c r="N238" s="68">
        <v>0</v>
      </c>
      <c r="O238" s="68"/>
      <c r="P238" s="68"/>
      <c r="Q238" s="68"/>
      <c r="R238" s="68"/>
      <c r="S238" s="68"/>
      <c r="T238" s="68"/>
      <c r="U238" s="68"/>
      <c r="V238" s="68"/>
      <c r="W238" s="68"/>
      <c r="X238" s="68"/>
      <c r="Y238" s="68"/>
      <c r="Z238" s="68"/>
      <c r="AA238" s="68"/>
      <c r="AB238" s="68"/>
      <c r="AC238" s="136" t="s">
        <v>57</v>
      </c>
      <c r="AD238" s="33" t="s">
        <v>58</v>
      </c>
      <c r="AE238" s="33"/>
      <c r="AF238" s="13"/>
      <c r="AG238" s="33"/>
      <c r="AH238" s="137"/>
      <c r="AI238" s="21" t="s">
        <v>109</v>
      </c>
      <c r="AJ238" s="21"/>
      <c r="AK238" s="13"/>
      <c r="AL238" s="13"/>
      <c r="AM238" s="13"/>
    </row>
    <row r="239" spans="1:39" s="22" customFormat="1">
      <c r="A239" s="21" t="s">
        <v>371</v>
      </c>
      <c r="B239" s="33" t="s">
        <v>96</v>
      </c>
      <c r="C239" s="9" t="s">
        <v>39</v>
      </c>
      <c r="D239" s="9" t="s">
        <v>88</v>
      </c>
      <c r="E239" s="11" t="s">
        <v>105</v>
      </c>
      <c r="F239" s="33" t="s">
        <v>106</v>
      </c>
      <c r="G239" s="46" t="s">
        <v>107</v>
      </c>
      <c r="H239" s="46" t="s">
        <v>386</v>
      </c>
      <c r="I239" s="68">
        <v>0</v>
      </c>
      <c r="J239" s="68">
        <v>0</v>
      </c>
      <c r="K239" s="68">
        <v>0</v>
      </c>
      <c r="L239" s="68">
        <v>0</v>
      </c>
      <c r="M239" s="88">
        <v>215</v>
      </c>
      <c r="N239" s="68">
        <v>0</v>
      </c>
      <c r="O239" s="68"/>
      <c r="P239" s="68"/>
      <c r="Q239" s="68"/>
      <c r="R239" s="68"/>
      <c r="S239" s="68"/>
      <c r="T239" s="68"/>
      <c r="U239" s="68"/>
      <c r="V239" s="68"/>
      <c r="W239" s="68"/>
      <c r="X239" s="68"/>
      <c r="Y239" s="68"/>
      <c r="Z239" s="68"/>
      <c r="AA239" s="68"/>
      <c r="AB239" s="68"/>
      <c r="AC239" s="136" t="s">
        <v>57</v>
      </c>
      <c r="AD239" s="33" t="s">
        <v>58</v>
      </c>
      <c r="AE239" s="33"/>
      <c r="AF239" s="36"/>
      <c r="AG239" s="33"/>
      <c r="AH239" s="137"/>
      <c r="AI239" s="36" t="s">
        <v>109</v>
      </c>
      <c r="AJ239" s="36"/>
      <c r="AK239" s="36"/>
      <c r="AL239" s="36"/>
      <c r="AM239" s="36"/>
    </row>
    <row r="240" spans="1:39" s="22" customFormat="1">
      <c r="A240" s="21" t="s">
        <v>371</v>
      </c>
      <c r="B240" s="100" t="s">
        <v>214</v>
      </c>
      <c r="C240" s="9" t="s">
        <v>39</v>
      </c>
      <c r="D240" s="10" t="s">
        <v>40</v>
      </c>
      <c r="E240" s="9" t="s">
        <v>42</v>
      </c>
      <c r="F240" s="33" t="s">
        <v>73</v>
      </c>
      <c r="G240" s="133" t="s">
        <v>129</v>
      </c>
      <c r="H240" s="97" t="s">
        <v>378</v>
      </c>
      <c r="I240" s="39">
        <v>500</v>
      </c>
      <c r="J240" s="134"/>
      <c r="K240" s="102"/>
      <c r="L240" s="135"/>
      <c r="M240" s="174"/>
      <c r="N240" s="135"/>
      <c r="O240" s="174"/>
      <c r="P240" s="104"/>
      <c r="Q240" s="174"/>
      <c r="R240" s="104"/>
      <c r="S240" s="174"/>
      <c r="T240" s="104"/>
      <c r="U240" s="174"/>
      <c r="V240" s="104"/>
      <c r="W240" s="174"/>
      <c r="X240" s="104"/>
      <c r="Y240" s="174"/>
      <c r="Z240" s="104"/>
      <c r="AA240" s="174"/>
      <c r="AB240" s="104"/>
      <c r="AC240" s="104"/>
      <c r="AD240" s="169"/>
      <c r="AE240" s="28"/>
      <c r="AF240" s="28"/>
      <c r="AG240" s="28"/>
      <c r="AH240" s="28"/>
      <c r="AI240" s="105"/>
      <c r="AJ240" s="105"/>
      <c r="AK240" s="28"/>
      <c r="AL240" s="28"/>
      <c r="AM240" s="28"/>
    </row>
    <row r="241" spans="1:39" s="22" customFormat="1">
      <c r="A241" s="21" t="s">
        <v>371</v>
      </c>
      <c r="B241" s="100" t="s">
        <v>214</v>
      </c>
      <c r="C241" s="9" t="s">
        <v>39</v>
      </c>
      <c r="D241" s="10" t="s">
        <v>40</v>
      </c>
      <c r="E241" s="9" t="s">
        <v>42</v>
      </c>
      <c r="F241" s="100" t="s">
        <v>113</v>
      </c>
      <c r="G241" s="101" t="s">
        <v>114</v>
      </c>
      <c r="H241" s="97" t="s">
        <v>383</v>
      </c>
      <c r="I241" s="39">
        <v>500</v>
      </c>
      <c r="J241" s="134"/>
      <c r="K241" s="102"/>
      <c r="L241" s="135"/>
      <c r="M241" s="174"/>
      <c r="N241" s="135"/>
      <c r="O241" s="174"/>
      <c r="P241" s="104"/>
      <c r="Q241" s="174"/>
      <c r="R241" s="104"/>
      <c r="S241" s="174"/>
      <c r="T241" s="104"/>
      <c r="U241" s="174"/>
      <c r="V241" s="104"/>
      <c r="W241" s="174"/>
      <c r="X241" s="104"/>
      <c r="Y241" s="174"/>
      <c r="Z241" s="104"/>
      <c r="AA241" s="174"/>
      <c r="AB241" s="104"/>
      <c r="AC241" s="104"/>
      <c r="AD241" s="169"/>
      <c r="AE241" s="28"/>
      <c r="AF241" s="28"/>
      <c r="AG241" s="28"/>
      <c r="AH241" s="28"/>
      <c r="AI241" s="105"/>
      <c r="AJ241" s="105"/>
      <c r="AK241" s="28"/>
      <c r="AL241" s="28"/>
      <c r="AM241" s="28"/>
    </row>
    <row r="242" spans="1:39" s="22" customFormat="1">
      <c r="A242" s="21" t="s">
        <v>371</v>
      </c>
      <c r="B242" s="53" t="s">
        <v>84</v>
      </c>
      <c r="C242" s="9" t="s">
        <v>39</v>
      </c>
      <c r="D242" s="10" t="s">
        <v>67</v>
      </c>
      <c r="E242" s="10" t="s">
        <v>68</v>
      </c>
      <c r="F242" s="9"/>
      <c r="G242" s="14" t="s">
        <v>374</v>
      </c>
      <c r="H242" s="14"/>
      <c r="I242" s="39">
        <v>0</v>
      </c>
      <c r="J242" s="18">
        <v>0</v>
      </c>
      <c r="K242" s="39">
        <v>1419</v>
      </c>
      <c r="L242" s="18">
        <v>100</v>
      </c>
      <c r="M242" s="39">
        <v>0</v>
      </c>
      <c r="N242" s="18">
        <v>0</v>
      </c>
      <c r="O242" s="39">
        <v>0</v>
      </c>
      <c r="P242" s="18">
        <v>0</v>
      </c>
      <c r="Q242" s="39">
        <v>0</v>
      </c>
      <c r="R242" s="18">
        <v>0</v>
      </c>
      <c r="S242" s="39">
        <v>0</v>
      </c>
      <c r="T242" s="18">
        <v>0</v>
      </c>
      <c r="U242" s="39">
        <v>0</v>
      </c>
      <c r="V242" s="18">
        <v>0</v>
      </c>
      <c r="W242" s="39">
        <v>0</v>
      </c>
      <c r="X242" s="18">
        <v>0</v>
      </c>
      <c r="Y242" s="39">
        <v>0</v>
      </c>
      <c r="Z242" s="18">
        <v>0</v>
      </c>
      <c r="AA242" s="39">
        <v>0</v>
      </c>
      <c r="AB242" s="18">
        <v>0</v>
      </c>
      <c r="AC242" s="10" t="s">
        <v>57</v>
      </c>
      <c r="AD242" s="10" t="s">
        <v>58</v>
      </c>
      <c r="AE242" s="8" t="s">
        <v>71</v>
      </c>
      <c r="AF242" s="8" t="s">
        <v>71</v>
      </c>
      <c r="AG242" s="62" t="s">
        <v>71</v>
      </c>
      <c r="AH242" s="57"/>
      <c r="AI242" s="21" t="s">
        <v>71</v>
      </c>
      <c r="AJ242" s="21" t="s">
        <v>71</v>
      </c>
      <c r="AK242" s="63" t="s">
        <v>71</v>
      </c>
      <c r="AL242" s="60" t="s">
        <v>71</v>
      </c>
      <c r="AM242" s="30" t="s">
        <v>71</v>
      </c>
    </row>
    <row r="243" spans="1:39" s="22" customFormat="1">
      <c r="A243" s="21" t="s">
        <v>371</v>
      </c>
      <c r="B243" s="53" t="s">
        <v>84</v>
      </c>
      <c r="C243" s="9" t="s">
        <v>39</v>
      </c>
      <c r="D243" s="10" t="s">
        <v>40</v>
      </c>
      <c r="E243" s="9" t="s">
        <v>42</v>
      </c>
      <c r="F243" s="11" t="s">
        <v>42</v>
      </c>
      <c r="G243" s="14" t="s">
        <v>85</v>
      </c>
      <c r="H243" s="14"/>
      <c r="I243" s="39">
        <v>743.60742966940927</v>
      </c>
      <c r="J243" s="18">
        <v>0</v>
      </c>
      <c r="K243" s="39">
        <v>433.77100064048869</v>
      </c>
      <c r="L243" s="18">
        <v>0</v>
      </c>
      <c r="M243" s="39">
        <v>0</v>
      </c>
      <c r="N243" s="18">
        <v>0</v>
      </c>
      <c r="O243" s="39">
        <v>80.371569690101978</v>
      </c>
      <c r="P243" s="18">
        <v>0</v>
      </c>
      <c r="Q243" s="39">
        <v>0</v>
      </c>
      <c r="R243" s="18">
        <v>0</v>
      </c>
      <c r="S243" s="39">
        <v>0</v>
      </c>
      <c r="T243" s="18">
        <v>0</v>
      </c>
      <c r="U243" s="39">
        <v>0</v>
      </c>
      <c r="V243" s="18">
        <v>0</v>
      </c>
      <c r="W243" s="39">
        <v>0</v>
      </c>
      <c r="X243" s="18">
        <v>0</v>
      </c>
      <c r="Y243" s="39">
        <v>0</v>
      </c>
      <c r="Z243" s="18">
        <v>0</v>
      </c>
      <c r="AA243" s="39">
        <v>0</v>
      </c>
      <c r="AB243" s="18">
        <v>0</v>
      </c>
      <c r="AC243" s="10" t="s">
        <v>57</v>
      </c>
      <c r="AD243" s="10" t="s">
        <v>46</v>
      </c>
      <c r="AE243" s="8" t="s">
        <v>71</v>
      </c>
      <c r="AF243" s="8" t="s">
        <v>86</v>
      </c>
      <c r="AG243" s="62">
        <v>536.90420784000003</v>
      </c>
      <c r="AH243" s="57"/>
      <c r="AI243" s="21" t="s">
        <v>71</v>
      </c>
      <c r="AJ243" s="21" t="s">
        <v>71</v>
      </c>
      <c r="AK243" s="63" t="s">
        <v>162</v>
      </c>
      <c r="AL243" s="60" t="s">
        <v>71</v>
      </c>
      <c r="AM243" s="30" t="s">
        <v>87</v>
      </c>
    </row>
    <row r="244" spans="1:39" s="22" customFormat="1">
      <c r="A244" s="21" t="s">
        <v>371</v>
      </c>
      <c r="B244" s="53" t="s">
        <v>84</v>
      </c>
      <c r="C244" s="9" t="s">
        <v>39</v>
      </c>
      <c r="D244" s="10" t="s">
        <v>40</v>
      </c>
      <c r="E244" s="9" t="s">
        <v>42</v>
      </c>
      <c r="F244" s="33" t="s">
        <v>73</v>
      </c>
      <c r="G244" s="14" t="s">
        <v>379</v>
      </c>
      <c r="H244" s="14"/>
      <c r="I244" s="39">
        <v>12156.39257033059</v>
      </c>
      <c r="J244" s="18">
        <v>164.00453268955999</v>
      </c>
      <c r="K244" s="39">
        <v>7091.2289993595114</v>
      </c>
      <c r="L244" s="18">
        <v>95.669310735576673</v>
      </c>
      <c r="M244" s="39">
        <v>0</v>
      </c>
      <c r="N244" s="18">
        <v>0</v>
      </c>
      <c r="O244" s="39">
        <v>1313.9034303098979</v>
      </c>
      <c r="P244" s="18">
        <v>17.726156574863278</v>
      </c>
      <c r="Q244" s="39">
        <v>0</v>
      </c>
      <c r="R244" s="18">
        <v>0</v>
      </c>
      <c r="S244" s="39">
        <v>0</v>
      </c>
      <c r="T244" s="18">
        <v>0</v>
      </c>
      <c r="U244" s="39">
        <v>0</v>
      </c>
      <c r="V244" s="18">
        <v>0</v>
      </c>
      <c r="W244" s="39">
        <v>0</v>
      </c>
      <c r="X244" s="18">
        <v>0</v>
      </c>
      <c r="Y244" s="39">
        <v>0</v>
      </c>
      <c r="Z244" s="18">
        <v>0</v>
      </c>
      <c r="AA244" s="39">
        <v>0</v>
      </c>
      <c r="AB244" s="18">
        <v>0</v>
      </c>
      <c r="AC244" s="10" t="s">
        <v>57</v>
      </c>
      <c r="AD244" s="10" t="s">
        <v>46</v>
      </c>
      <c r="AE244" s="8" t="s">
        <v>71</v>
      </c>
      <c r="AF244" s="8" t="s">
        <v>86</v>
      </c>
      <c r="AG244" s="62">
        <v>903.76</v>
      </c>
      <c r="AH244" s="57"/>
      <c r="AI244" s="21" t="s">
        <v>380</v>
      </c>
      <c r="AJ244" s="21" t="s">
        <v>380</v>
      </c>
      <c r="AK244" s="63" t="s">
        <v>162</v>
      </c>
      <c r="AL244" s="60" t="s">
        <v>71</v>
      </c>
      <c r="AM244" s="30" t="s">
        <v>87</v>
      </c>
    </row>
    <row r="245" spans="1:39" s="22" customFormat="1">
      <c r="A245" s="21" t="s">
        <v>371</v>
      </c>
      <c r="B245" s="53" t="s">
        <v>84</v>
      </c>
      <c r="C245" s="9" t="s">
        <v>39</v>
      </c>
      <c r="D245" s="10" t="s">
        <v>53</v>
      </c>
      <c r="E245" s="10" t="s">
        <v>54</v>
      </c>
      <c r="F245" s="10"/>
      <c r="G245" s="14" t="s">
        <v>116</v>
      </c>
      <c r="H245" s="14"/>
      <c r="I245" s="17">
        <v>401.22224999999997</v>
      </c>
      <c r="J245" s="18">
        <v>0</v>
      </c>
      <c r="K245" s="17">
        <v>0</v>
      </c>
      <c r="L245" s="18">
        <v>0</v>
      </c>
      <c r="M245" s="17">
        <v>401.22224999999997</v>
      </c>
      <c r="N245" s="18">
        <v>0</v>
      </c>
      <c r="O245" s="17">
        <v>0</v>
      </c>
      <c r="P245" s="18">
        <v>0</v>
      </c>
      <c r="Q245" s="17">
        <v>0</v>
      </c>
      <c r="R245" s="18">
        <v>0</v>
      </c>
      <c r="S245" s="17">
        <v>0</v>
      </c>
      <c r="T245" s="18">
        <v>0</v>
      </c>
      <c r="U245" s="17">
        <v>0</v>
      </c>
      <c r="V245" s="18">
        <v>0</v>
      </c>
      <c r="W245" s="17">
        <v>0</v>
      </c>
      <c r="X245" s="18">
        <v>0</v>
      </c>
      <c r="Y245" s="17">
        <v>0</v>
      </c>
      <c r="Z245" s="18">
        <v>0</v>
      </c>
      <c r="AA245" s="39">
        <v>0</v>
      </c>
      <c r="AB245" s="18">
        <v>0</v>
      </c>
      <c r="AC245" s="10" t="s">
        <v>57</v>
      </c>
      <c r="AD245" s="10" t="s">
        <v>58</v>
      </c>
      <c r="AE245" s="8" t="s">
        <v>71</v>
      </c>
      <c r="AF245" s="8" t="s">
        <v>71</v>
      </c>
      <c r="AG245" s="62" t="s">
        <v>71</v>
      </c>
      <c r="AH245" s="57"/>
      <c r="AI245" s="21" t="s">
        <v>71</v>
      </c>
      <c r="AJ245" s="21" t="s">
        <v>71</v>
      </c>
      <c r="AK245" s="63" t="s">
        <v>71</v>
      </c>
      <c r="AL245" s="60">
        <v>0</v>
      </c>
      <c r="AM245" s="30" t="s">
        <v>71</v>
      </c>
    </row>
    <row r="246" spans="1:39" s="22" customFormat="1">
      <c r="A246" s="21" t="s">
        <v>371</v>
      </c>
      <c r="B246" s="10" t="s">
        <v>47</v>
      </c>
      <c r="C246" s="9" t="s">
        <v>39</v>
      </c>
      <c r="D246" s="9" t="s">
        <v>88</v>
      </c>
      <c r="E246" s="11" t="s">
        <v>42</v>
      </c>
      <c r="F246" s="11" t="s">
        <v>42</v>
      </c>
      <c r="G246" s="14" t="s">
        <v>375</v>
      </c>
      <c r="H246" s="23" t="s">
        <v>376</v>
      </c>
      <c r="I246" s="17"/>
      <c r="J246" s="18"/>
      <c r="K246" s="17"/>
      <c r="L246" s="18"/>
      <c r="M246" s="17">
        <v>33.9</v>
      </c>
      <c r="N246" s="18"/>
      <c r="O246" s="17"/>
      <c r="P246" s="18"/>
      <c r="Q246" s="17"/>
      <c r="R246" s="18"/>
      <c r="S246" s="17"/>
      <c r="T246" s="18"/>
      <c r="U246" s="17"/>
      <c r="V246" s="18"/>
      <c r="W246" s="17"/>
      <c r="X246" s="18"/>
      <c r="Y246" s="17"/>
      <c r="Z246" s="18"/>
      <c r="AA246" s="17"/>
      <c r="AB246" s="18"/>
      <c r="AC246" s="10"/>
      <c r="AD246" s="10"/>
      <c r="AE246" s="24"/>
      <c r="AF246" s="24"/>
      <c r="AG246" s="25"/>
      <c r="AH246" s="26" t="e">
        <v>#VALUE!</v>
      </c>
      <c r="AI246" s="27"/>
      <c r="AJ246" s="27"/>
      <c r="AK246" s="26"/>
      <c r="AL246" s="26"/>
      <c r="AM246" s="24"/>
    </row>
    <row r="247" spans="1:39" s="22" customFormat="1">
      <c r="A247" s="21" t="s">
        <v>371</v>
      </c>
      <c r="B247" s="10" t="s">
        <v>47</v>
      </c>
      <c r="C247" s="9" t="s">
        <v>39</v>
      </c>
      <c r="D247" s="10" t="s">
        <v>48</v>
      </c>
      <c r="E247" s="11" t="s">
        <v>42</v>
      </c>
      <c r="F247" s="11" t="s">
        <v>42</v>
      </c>
      <c r="G247" s="14" t="s">
        <v>49</v>
      </c>
      <c r="H247" s="23" t="s">
        <v>377</v>
      </c>
      <c r="I247" s="17">
        <v>1228</v>
      </c>
      <c r="J247" s="18">
        <v>25.7</v>
      </c>
      <c r="K247" s="17">
        <v>1228.54</v>
      </c>
      <c r="L247" s="18">
        <v>25.7</v>
      </c>
      <c r="M247" s="55"/>
      <c r="N247" s="18"/>
      <c r="O247" s="17">
        <v>211.17</v>
      </c>
      <c r="P247" s="18">
        <v>51.5</v>
      </c>
      <c r="Q247" s="17"/>
      <c r="R247" s="18"/>
      <c r="S247" s="17"/>
      <c r="T247" s="18"/>
      <c r="U247" s="17"/>
      <c r="V247" s="18"/>
      <c r="W247" s="17"/>
      <c r="X247" s="18"/>
      <c r="Y247" s="17"/>
      <c r="Z247" s="18"/>
      <c r="AA247" s="17"/>
      <c r="AB247" s="18"/>
      <c r="AC247" s="10" t="s">
        <v>57</v>
      </c>
      <c r="AD247" s="10" t="s">
        <v>46</v>
      </c>
      <c r="AE247" s="24"/>
      <c r="AF247" s="24"/>
      <c r="AG247" s="25"/>
      <c r="AH247" s="26">
        <v>329280</v>
      </c>
      <c r="AI247" s="27"/>
      <c r="AJ247" s="27"/>
      <c r="AK247" s="26"/>
      <c r="AL247" s="26"/>
      <c r="AM247" s="24" t="s">
        <v>120</v>
      </c>
    </row>
    <row r="248" spans="1:39" s="22" customFormat="1">
      <c r="A248" s="21" t="s">
        <v>371</v>
      </c>
      <c r="B248" s="10" t="s">
        <v>47</v>
      </c>
      <c r="C248" s="9" t="s">
        <v>39</v>
      </c>
      <c r="D248" s="10" t="s">
        <v>48</v>
      </c>
      <c r="E248" s="10" t="s">
        <v>105</v>
      </c>
      <c r="F248" s="33" t="s">
        <v>106</v>
      </c>
      <c r="G248" s="14" t="s">
        <v>390</v>
      </c>
      <c r="H248" s="23" t="s">
        <v>391</v>
      </c>
      <c r="I248" s="17">
        <v>200</v>
      </c>
      <c r="J248" s="18"/>
      <c r="K248" s="17">
        <v>200</v>
      </c>
      <c r="L248" s="18"/>
      <c r="M248" s="17">
        <v>200</v>
      </c>
      <c r="N248" s="18"/>
      <c r="O248" s="17"/>
      <c r="P248" s="18"/>
      <c r="Q248" s="17"/>
      <c r="R248" s="18"/>
      <c r="S248" s="17"/>
      <c r="T248" s="18"/>
      <c r="U248" s="17"/>
      <c r="V248" s="18"/>
      <c r="W248" s="17"/>
      <c r="X248" s="18"/>
      <c r="Y248" s="17"/>
      <c r="Z248" s="18"/>
      <c r="AA248" s="17"/>
      <c r="AB248" s="18"/>
      <c r="AC248" s="10" t="s">
        <v>57</v>
      </c>
      <c r="AD248" s="10" t="s">
        <v>46</v>
      </c>
      <c r="AE248" s="24"/>
      <c r="AF248" s="24"/>
      <c r="AG248" s="25"/>
      <c r="AH248" s="26" t="e">
        <v>#VALUE!</v>
      </c>
      <c r="AI248" s="27"/>
      <c r="AJ248" s="27"/>
      <c r="AK248" s="26"/>
      <c r="AL248" s="26"/>
      <c r="AM248" s="138" t="s">
        <v>392</v>
      </c>
    </row>
    <row r="249" spans="1:39" s="22" customFormat="1">
      <c r="A249" s="21" t="s">
        <v>371</v>
      </c>
      <c r="B249" s="10" t="s">
        <v>47</v>
      </c>
      <c r="C249" s="9" t="s">
        <v>39</v>
      </c>
      <c r="D249" s="9" t="s">
        <v>88</v>
      </c>
      <c r="E249" s="10" t="s">
        <v>105</v>
      </c>
      <c r="F249" s="33" t="s">
        <v>106</v>
      </c>
      <c r="G249" s="14" t="s">
        <v>393</v>
      </c>
      <c r="H249" s="23" t="s">
        <v>394</v>
      </c>
      <c r="I249" s="55">
        <v>100</v>
      </c>
      <c r="J249" s="20"/>
      <c r="K249" s="55"/>
      <c r="L249" s="20"/>
      <c r="M249" s="55"/>
      <c r="N249" s="20"/>
      <c r="O249" s="55"/>
      <c r="P249" s="20"/>
      <c r="Q249" s="55"/>
      <c r="R249" s="20"/>
      <c r="S249" s="55"/>
      <c r="T249" s="20"/>
      <c r="U249" s="55"/>
      <c r="V249" s="20"/>
      <c r="W249" s="55"/>
      <c r="X249" s="20"/>
      <c r="Y249" s="55"/>
      <c r="Z249" s="20"/>
      <c r="AA249" s="55"/>
      <c r="AB249" s="20"/>
      <c r="AC249" s="9" t="s">
        <v>57</v>
      </c>
      <c r="AD249" s="9" t="s">
        <v>46</v>
      </c>
      <c r="AE249" s="9"/>
      <c r="AF249" s="9"/>
      <c r="AG249" s="9"/>
      <c r="AH249" s="26" t="e">
        <v>#VALUE!</v>
      </c>
      <c r="AI249" s="27"/>
      <c r="AJ249" s="27"/>
      <c r="AK249" s="29"/>
      <c r="AL249" s="29"/>
      <c r="AM249" s="21" t="s">
        <v>392</v>
      </c>
    </row>
    <row r="250" spans="1:39" s="22" customFormat="1">
      <c r="A250" s="21" t="s">
        <v>371</v>
      </c>
      <c r="B250" s="33" t="s">
        <v>62</v>
      </c>
      <c r="C250" s="9" t="s">
        <v>39</v>
      </c>
      <c r="D250" s="10" t="s">
        <v>48</v>
      </c>
      <c r="E250" s="11" t="s">
        <v>42</v>
      </c>
      <c r="F250" s="33" t="s">
        <v>73</v>
      </c>
      <c r="G250" s="51" t="s">
        <v>78</v>
      </c>
      <c r="H250" s="51" t="s">
        <v>381</v>
      </c>
      <c r="I250" s="39">
        <v>0</v>
      </c>
      <c r="J250" s="40">
        <v>0</v>
      </c>
      <c r="K250" s="39">
        <v>2975.6</v>
      </c>
      <c r="L250" s="43">
        <v>44</v>
      </c>
      <c r="M250" s="39">
        <v>0</v>
      </c>
      <c r="N250" s="43">
        <v>0</v>
      </c>
      <c r="O250" s="39">
        <v>0</v>
      </c>
      <c r="P250" s="40">
        <v>0</v>
      </c>
      <c r="Q250" s="39"/>
      <c r="R250" s="40"/>
      <c r="S250" s="39"/>
      <c r="T250" s="40"/>
      <c r="U250" s="39"/>
      <c r="V250" s="40"/>
      <c r="W250" s="39"/>
      <c r="X250" s="40"/>
      <c r="Y250" s="39"/>
      <c r="Z250" s="40"/>
      <c r="AA250" s="39"/>
      <c r="AB250" s="40"/>
      <c r="AC250" s="41" t="s">
        <v>57</v>
      </c>
      <c r="AD250" s="33" t="s">
        <v>46</v>
      </c>
      <c r="AE250" s="36"/>
      <c r="AF250" s="33" t="s">
        <v>76</v>
      </c>
      <c r="AG250" s="34"/>
      <c r="AH250" s="42"/>
      <c r="AI250" s="36" t="s">
        <v>103</v>
      </c>
      <c r="AJ250" s="36"/>
      <c r="AK250" s="44">
        <v>0.6</v>
      </c>
      <c r="AL250" s="39">
        <f ca="1">26.4/0.11</f>
        <v>240</v>
      </c>
      <c r="AM250" s="34" t="s">
        <v>382</v>
      </c>
    </row>
    <row r="251" spans="1:39" s="22" customFormat="1">
      <c r="A251" s="21" t="s">
        <v>371</v>
      </c>
      <c r="B251" s="33" t="s">
        <v>62</v>
      </c>
      <c r="C251" s="9" t="s">
        <v>39</v>
      </c>
      <c r="D251" s="10" t="s">
        <v>48</v>
      </c>
      <c r="E251" s="11" t="s">
        <v>42</v>
      </c>
      <c r="F251" s="10" t="s">
        <v>41</v>
      </c>
      <c r="G251" s="51" t="s">
        <v>78</v>
      </c>
      <c r="H251" s="51" t="s">
        <v>387</v>
      </c>
      <c r="I251" s="39">
        <v>0</v>
      </c>
      <c r="J251" s="40">
        <v>0</v>
      </c>
      <c r="K251" s="39">
        <v>286.21875</v>
      </c>
      <c r="L251" s="43">
        <v>1.375</v>
      </c>
      <c r="M251" s="39">
        <v>0</v>
      </c>
      <c r="N251" s="43">
        <v>0</v>
      </c>
      <c r="O251" s="39">
        <v>0</v>
      </c>
      <c r="P251" s="40">
        <v>0</v>
      </c>
      <c r="Q251" s="39">
        <v>0</v>
      </c>
      <c r="R251" s="40"/>
      <c r="S251" s="39">
        <v>0</v>
      </c>
      <c r="T251" s="40"/>
      <c r="U251" s="39">
        <v>0</v>
      </c>
      <c r="V251" s="40"/>
      <c r="W251" s="39">
        <v>0</v>
      </c>
      <c r="X251" s="40"/>
      <c r="Y251" s="39">
        <v>0</v>
      </c>
      <c r="Z251" s="40"/>
      <c r="AA251" s="39">
        <v>0</v>
      </c>
      <c r="AB251" s="40"/>
      <c r="AC251" s="41" t="s">
        <v>57</v>
      </c>
      <c r="AD251" s="33" t="s">
        <v>46</v>
      </c>
      <c r="AE251" s="36"/>
      <c r="AF251" s="33" t="s">
        <v>76</v>
      </c>
      <c r="AG251" s="34"/>
      <c r="AH251" s="42"/>
      <c r="AI251" s="36" t="s">
        <v>388</v>
      </c>
      <c r="AJ251" s="36" t="s">
        <v>243</v>
      </c>
      <c r="AK251" s="44">
        <v>0.9</v>
      </c>
      <c r="AL251" s="39">
        <f ca="1">1.2375/0.055</f>
        <v>22.5</v>
      </c>
      <c r="AM251" s="34" t="s">
        <v>382</v>
      </c>
    </row>
    <row r="252" spans="1:39" s="22" customFormat="1">
      <c r="A252" s="21" t="s">
        <v>371</v>
      </c>
      <c r="B252" s="33" t="s">
        <v>62</v>
      </c>
      <c r="C252" s="9" t="s">
        <v>39</v>
      </c>
      <c r="D252" s="9" t="s">
        <v>88</v>
      </c>
      <c r="E252" s="11" t="s">
        <v>42</v>
      </c>
      <c r="F252" s="35" t="s">
        <v>251</v>
      </c>
      <c r="G252" s="36" t="s">
        <v>389</v>
      </c>
      <c r="H252" s="34" t="s">
        <v>194</v>
      </c>
      <c r="I252" s="39"/>
      <c r="J252" s="40"/>
      <c r="K252" s="39"/>
      <c r="L252" s="40"/>
      <c r="M252" s="39">
        <v>161.25</v>
      </c>
      <c r="N252" s="40"/>
      <c r="O252" s="39"/>
      <c r="P252" s="40"/>
      <c r="Q252" s="39"/>
      <c r="R252" s="40"/>
      <c r="S252" s="39"/>
      <c r="T252" s="40"/>
      <c r="U252" s="39"/>
      <c r="V252" s="40"/>
      <c r="W252" s="39"/>
      <c r="X252" s="40"/>
      <c r="Y252" s="39"/>
      <c r="Z252" s="40"/>
      <c r="AA252" s="39"/>
      <c r="AB252" s="40"/>
      <c r="AC252" s="48"/>
      <c r="AD252" s="90"/>
      <c r="AE252" s="33"/>
      <c r="AF252" s="33"/>
      <c r="AG252" s="33"/>
      <c r="AH252" s="34"/>
      <c r="AI252" s="36"/>
      <c r="AJ252" s="36"/>
      <c r="AK252" s="34"/>
      <c r="AL252" s="34"/>
      <c r="AM252" s="34"/>
    </row>
    <row r="253" spans="1:39" s="22" customFormat="1">
      <c r="A253" s="8" t="s">
        <v>395</v>
      </c>
      <c r="B253" s="33" t="s">
        <v>96</v>
      </c>
      <c r="C253" s="9" t="s">
        <v>39</v>
      </c>
      <c r="D253" s="10" t="s">
        <v>48</v>
      </c>
      <c r="E253" s="11" t="s">
        <v>42</v>
      </c>
      <c r="F253" s="33" t="s">
        <v>73</v>
      </c>
      <c r="G253" s="34" t="s">
        <v>97</v>
      </c>
      <c r="H253" s="34" t="s">
        <v>396</v>
      </c>
      <c r="I253" s="68"/>
      <c r="J253" s="68"/>
      <c r="K253" s="68">
        <v>1013</v>
      </c>
      <c r="L253" s="68">
        <v>23</v>
      </c>
      <c r="M253" s="68"/>
      <c r="N253" s="68"/>
      <c r="O253" s="68">
        <v>146.80000000000001</v>
      </c>
      <c r="P253" s="68"/>
      <c r="Q253" s="68"/>
      <c r="R253" s="68"/>
      <c r="S253" s="68"/>
      <c r="T253" s="68"/>
      <c r="U253" s="68">
        <v>146.80000000000001</v>
      </c>
      <c r="V253" s="68"/>
      <c r="W253" s="68"/>
      <c r="X253" s="68"/>
      <c r="Y253" s="68"/>
      <c r="Z253" s="68"/>
      <c r="AA253" s="68"/>
      <c r="AB253" s="68"/>
      <c r="AC253" s="33" t="s">
        <v>45</v>
      </c>
      <c r="AD253" s="33" t="s">
        <v>46</v>
      </c>
      <c r="AE253" s="33"/>
      <c r="AF253" s="36"/>
      <c r="AG253" s="33"/>
      <c r="AH253" s="137">
        <v>0.3</v>
      </c>
      <c r="AI253" s="36" t="s">
        <v>397</v>
      </c>
      <c r="AJ253" s="36"/>
      <c r="AK253" s="36"/>
      <c r="AL253" s="36"/>
      <c r="AM253" s="36"/>
    </row>
    <row r="254" spans="1:39" s="22" customFormat="1">
      <c r="A254" s="8" t="s">
        <v>395</v>
      </c>
      <c r="B254" s="33" t="s">
        <v>96</v>
      </c>
      <c r="C254" s="9" t="s">
        <v>39</v>
      </c>
      <c r="D254" s="9" t="s">
        <v>88</v>
      </c>
      <c r="E254" s="11" t="s">
        <v>42</v>
      </c>
      <c r="F254" s="33" t="s">
        <v>73</v>
      </c>
      <c r="G254" s="34" t="s">
        <v>97</v>
      </c>
      <c r="H254" s="34" t="s">
        <v>398</v>
      </c>
      <c r="I254" s="68"/>
      <c r="J254" s="68"/>
      <c r="K254" s="68"/>
      <c r="L254" s="68"/>
      <c r="M254" s="68">
        <v>108</v>
      </c>
      <c r="N254" s="68"/>
      <c r="O254" s="68"/>
      <c r="P254" s="68"/>
      <c r="Q254" s="68"/>
      <c r="R254" s="68"/>
      <c r="S254" s="68"/>
      <c r="T254" s="68"/>
      <c r="U254" s="68"/>
      <c r="V254" s="68"/>
      <c r="W254" s="68"/>
      <c r="X254" s="68"/>
      <c r="Y254" s="68"/>
      <c r="Z254" s="68"/>
      <c r="AA254" s="68"/>
      <c r="AB254" s="68"/>
      <c r="AC254" s="33" t="s">
        <v>57</v>
      </c>
      <c r="AD254" s="33" t="s">
        <v>58</v>
      </c>
      <c r="AE254" s="33"/>
      <c r="AF254" s="36"/>
      <c r="AG254" s="33"/>
      <c r="AH254" s="137"/>
      <c r="AI254" s="36" t="s">
        <v>99</v>
      </c>
      <c r="AJ254" s="36"/>
      <c r="AK254" s="36"/>
      <c r="AL254" s="36"/>
      <c r="AM254" s="36"/>
    </row>
    <row r="255" spans="1:39" s="22" customFormat="1">
      <c r="A255" s="8" t="s">
        <v>395</v>
      </c>
      <c r="B255" s="53" t="s">
        <v>84</v>
      </c>
      <c r="C255" s="9" t="s">
        <v>39</v>
      </c>
      <c r="D255" s="10" t="s">
        <v>40</v>
      </c>
      <c r="E255" s="9" t="s">
        <v>42</v>
      </c>
      <c r="F255" s="33" t="s">
        <v>73</v>
      </c>
      <c r="G255" s="14" t="s">
        <v>85</v>
      </c>
      <c r="H255" s="14"/>
      <c r="I255" s="39">
        <v>0</v>
      </c>
      <c r="J255" s="18">
        <v>0</v>
      </c>
      <c r="K255" s="39">
        <v>2250.8238276299112</v>
      </c>
      <c r="L255" s="18">
        <v>23.176929308033799</v>
      </c>
      <c r="M255" s="39">
        <v>0</v>
      </c>
      <c r="N255" s="18">
        <v>0</v>
      </c>
      <c r="O255" s="39">
        <v>256.65149556400507</v>
      </c>
      <c r="P255" s="18">
        <v>2.6427609528132079</v>
      </c>
      <c r="Q255" s="39">
        <v>0</v>
      </c>
      <c r="R255" s="18">
        <v>0</v>
      </c>
      <c r="S255" s="39">
        <v>0</v>
      </c>
      <c r="T255" s="18">
        <v>0</v>
      </c>
      <c r="U255" s="39">
        <v>250.40415082382762</v>
      </c>
      <c r="V255" s="18">
        <v>2.57843338551876</v>
      </c>
      <c r="W255" s="39">
        <v>0</v>
      </c>
      <c r="X255" s="18">
        <v>0</v>
      </c>
      <c r="Y255" s="39">
        <v>0</v>
      </c>
      <c r="Z255" s="18">
        <v>0</v>
      </c>
      <c r="AA255" s="39">
        <v>0</v>
      </c>
      <c r="AB255" s="18">
        <v>0</v>
      </c>
      <c r="AC255" s="10" t="s">
        <v>45</v>
      </c>
      <c r="AD255" s="10" t="s">
        <v>46</v>
      </c>
      <c r="AE255" s="8" t="s">
        <v>71</v>
      </c>
      <c r="AF255" s="8" t="s">
        <v>86</v>
      </c>
      <c r="AG255" s="56">
        <v>402.16</v>
      </c>
      <c r="AH255" s="57"/>
      <c r="AI255" s="21" t="s">
        <v>399</v>
      </c>
      <c r="AJ255" s="21" t="s">
        <v>399</v>
      </c>
      <c r="AK255" s="59">
        <v>0.33561269146608314</v>
      </c>
      <c r="AL255" s="60">
        <v>28.398123646365768</v>
      </c>
      <c r="AM255" s="30" t="s">
        <v>87</v>
      </c>
    </row>
    <row r="256" spans="1:39" s="22" customFormat="1">
      <c r="A256" s="8" t="s">
        <v>395</v>
      </c>
      <c r="B256" s="53" t="s">
        <v>84</v>
      </c>
      <c r="C256" s="9" t="s">
        <v>39</v>
      </c>
      <c r="D256" s="10" t="s">
        <v>40</v>
      </c>
      <c r="E256" s="9" t="s">
        <v>42</v>
      </c>
      <c r="F256" s="10" t="s">
        <v>41</v>
      </c>
      <c r="G256" s="14" t="s">
        <v>85</v>
      </c>
      <c r="H256" s="14"/>
      <c r="I256" s="39">
        <v>0</v>
      </c>
      <c r="J256" s="18">
        <v>0</v>
      </c>
      <c r="K256" s="39">
        <v>2049.1761723700888</v>
      </c>
      <c r="L256" s="18">
        <v>21.100545810703895</v>
      </c>
      <c r="M256" s="39">
        <v>0</v>
      </c>
      <c r="N256" s="18">
        <v>0</v>
      </c>
      <c r="O256" s="39">
        <v>233.65850443599496</v>
      </c>
      <c r="P256" s="18">
        <v>2.4060002863384171</v>
      </c>
      <c r="Q256" s="39">
        <v>0</v>
      </c>
      <c r="R256" s="18">
        <v>0</v>
      </c>
      <c r="S256" s="39">
        <v>0</v>
      </c>
      <c r="T256" s="18">
        <v>0</v>
      </c>
      <c r="U256" s="39">
        <v>227.97084917617241</v>
      </c>
      <c r="V256" s="18">
        <v>2.3474357214408084</v>
      </c>
      <c r="W256" s="39">
        <v>0</v>
      </c>
      <c r="X256" s="18">
        <v>0</v>
      </c>
      <c r="Y256" s="39">
        <v>0</v>
      </c>
      <c r="Z256" s="18">
        <v>0</v>
      </c>
      <c r="AA256" s="39">
        <v>0</v>
      </c>
      <c r="AB256" s="18">
        <v>0</v>
      </c>
      <c r="AC256" s="10" t="s">
        <v>45</v>
      </c>
      <c r="AD256" s="10" t="s">
        <v>46</v>
      </c>
      <c r="AE256" s="8" t="s">
        <v>71</v>
      </c>
      <c r="AF256" s="8" t="s">
        <v>86</v>
      </c>
      <c r="AG256" s="56">
        <v>402.16</v>
      </c>
      <c r="AH256" s="57"/>
      <c r="AI256" s="21" t="s">
        <v>399</v>
      </c>
      <c r="AJ256" s="21" t="s">
        <v>399</v>
      </c>
      <c r="AK256" s="59">
        <v>0.33561269146608314</v>
      </c>
      <c r="AL256" s="60">
        <v>25.85398181848312</v>
      </c>
      <c r="AM256" s="30" t="s">
        <v>87</v>
      </c>
    </row>
    <row r="257" spans="1:178" s="22" customFormat="1">
      <c r="A257" s="8" t="s">
        <v>395</v>
      </c>
      <c r="B257" s="10" t="s">
        <v>84</v>
      </c>
      <c r="C257" s="9" t="s">
        <v>39</v>
      </c>
      <c r="D257" s="9" t="s">
        <v>88</v>
      </c>
      <c r="E257" s="9" t="s">
        <v>42</v>
      </c>
      <c r="F257" s="11" t="s">
        <v>42</v>
      </c>
      <c r="G257" s="45" t="s">
        <v>89</v>
      </c>
      <c r="H257" s="45"/>
      <c r="I257" s="61">
        <v>0</v>
      </c>
      <c r="J257" s="18">
        <v>0</v>
      </c>
      <c r="K257" s="61">
        <v>0</v>
      </c>
      <c r="L257" s="18">
        <v>0</v>
      </c>
      <c r="M257" s="61">
        <v>80.042412818096139</v>
      </c>
      <c r="N257" s="18">
        <v>0</v>
      </c>
      <c r="O257" s="61">
        <v>0</v>
      </c>
      <c r="P257" s="18">
        <v>0</v>
      </c>
      <c r="Q257" s="61">
        <v>0</v>
      </c>
      <c r="R257" s="18">
        <v>0</v>
      </c>
      <c r="S257" s="61">
        <v>0</v>
      </c>
      <c r="T257" s="18">
        <v>0</v>
      </c>
      <c r="U257" s="61">
        <v>0</v>
      </c>
      <c r="V257" s="18">
        <v>0</v>
      </c>
      <c r="W257" s="61">
        <v>0</v>
      </c>
      <c r="X257" s="18">
        <v>0</v>
      </c>
      <c r="Y257" s="61">
        <v>0</v>
      </c>
      <c r="Z257" s="18">
        <v>0</v>
      </c>
      <c r="AA257" s="61">
        <v>0</v>
      </c>
      <c r="AB257" s="18">
        <v>0</v>
      </c>
      <c r="AC257" s="10" t="s">
        <v>57</v>
      </c>
      <c r="AD257" s="10" t="s">
        <v>58</v>
      </c>
      <c r="AE257" s="8" t="s">
        <v>71</v>
      </c>
      <c r="AF257" s="8" t="s">
        <v>71</v>
      </c>
      <c r="AG257" s="62" t="s">
        <v>90</v>
      </c>
      <c r="AH257" s="57"/>
      <c r="AI257" s="21" t="s">
        <v>71</v>
      </c>
      <c r="AJ257" s="21" t="s">
        <v>71</v>
      </c>
      <c r="AK257" s="63" t="s">
        <v>71</v>
      </c>
      <c r="AL257" s="60">
        <v>0</v>
      </c>
      <c r="AM257" s="30" t="s">
        <v>71</v>
      </c>
    </row>
    <row r="258" spans="1:178" s="22" customFormat="1">
      <c r="A258" s="8" t="s">
        <v>395</v>
      </c>
      <c r="B258" s="53" t="s">
        <v>84</v>
      </c>
      <c r="C258" s="9" t="s">
        <v>39</v>
      </c>
      <c r="D258" s="10" t="s">
        <v>53</v>
      </c>
      <c r="E258" s="10" t="s">
        <v>54</v>
      </c>
      <c r="F258" s="10"/>
      <c r="G258" s="14" t="s">
        <v>116</v>
      </c>
      <c r="H258" s="14"/>
      <c r="I258" s="17">
        <v>0</v>
      </c>
      <c r="J258" s="18">
        <v>0</v>
      </c>
      <c r="K258" s="17">
        <v>291.58800000000002</v>
      </c>
      <c r="L258" s="18">
        <v>0</v>
      </c>
      <c r="M258" s="17">
        <v>0</v>
      </c>
      <c r="N258" s="18">
        <v>0</v>
      </c>
      <c r="O258" s="17">
        <v>0</v>
      </c>
      <c r="P258" s="18">
        <v>0</v>
      </c>
      <c r="Q258" s="17">
        <v>0</v>
      </c>
      <c r="R258" s="18">
        <v>0</v>
      </c>
      <c r="S258" s="17">
        <v>0</v>
      </c>
      <c r="T258" s="18">
        <v>0</v>
      </c>
      <c r="U258" s="17">
        <v>0</v>
      </c>
      <c r="V258" s="18">
        <v>0</v>
      </c>
      <c r="W258" s="17">
        <v>0</v>
      </c>
      <c r="X258" s="18">
        <v>0</v>
      </c>
      <c r="Y258" s="17">
        <v>0</v>
      </c>
      <c r="Z258" s="18">
        <v>0</v>
      </c>
      <c r="AA258" s="39">
        <v>0</v>
      </c>
      <c r="AB258" s="18">
        <v>0</v>
      </c>
      <c r="AC258" s="10" t="s">
        <v>57</v>
      </c>
      <c r="AD258" s="10" t="s">
        <v>58</v>
      </c>
      <c r="AE258" s="8" t="s">
        <v>71</v>
      </c>
      <c r="AF258" s="8" t="s">
        <v>71</v>
      </c>
      <c r="AG258" s="62" t="s">
        <v>71</v>
      </c>
      <c r="AH258" s="57"/>
      <c r="AI258" s="21" t="s">
        <v>71</v>
      </c>
      <c r="AJ258" s="21" t="s">
        <v>71</v>
      </c>
      <c r="AK258" s="63" t="s">
        <v>71</v>
      </c>
      <c r="AL258" s="60">
        <v>0</v>
      </c>
      <c r="AM258" s="30" t="s">
        <v>71</v>
      </c>
    </row>
    <row r="259" spans="1:178" s="22" customFormat="1">
      <c r="A259" s="8" t="s">
        <v>395</v>
      </c>
      <c r="B259" s="33" t="s">
        <v>62</v>
      </c>
      <c r="C259" s="9" t="s">
        <v>39</v>
      </c>
      <c r="D259" s="9" t="s">
        <v>88</v>
      </c>
      <c r="E259" s="11" t="s">
        <v>42</v>
      </c>
      <c r="F259" s="33" t="s">
        <v>73</v>
      </c>
      <c r="G259" s="34" t="s">
        <v>400</v>
      </c>
      <c r="H259" s="34" t="s">
        <v>194</v>
      </c>
      <c r="I259" s="39"/>
      <c r="J259" s="40"/>
      <c r="K259" s="39">
        <v>91.375</v>
      </c>
      <c r="L259" s="40"/>
      <c r="M259" s="39"/>
      <c r="N259" s="40"/>
      <c r="O259" s="39"/>
      <c r="P259" s="40"/>
      <c r="Q259" s="39"/>
      <c r="R259" s="40"/>
      <c r="S259" s="39"/>
      <c r="T259" s="40"/>
      <c r="U259" s="39"/>
      <c r="V259" s="40"/>
      <c r="W259" s="39"/>
      <c r="X259" s="40"/>
      <c r="Y259" s="39"/>
      <c r="Z259" s="40"/>
      <c r="AA259" s="39"/>
      <c r="AB259" s="40"/>
      <c r="AC259" s="48"/>
      <c r="AD259" s="90"/>
      <c r="AE259" s="33"/>
      <c r="AF259" s="33"/>
      <c r="AG259" s="33"/>
      <c r="AH259" s="34"/>
      <c r="AI259" s="36"/>
      <c r="AJ259" s="36"/>
      <c r="AK259" s="34"/>
      <c r="AL259" s="34"/>
      <c r="AM259" s="34"/>
    </row>
    <row r="260" spans="1:178" s="22" customFormat="1">
      <c r="A260" s="8" t="s">
        <v>395</v>
      </c>
      <c r="B260" s="33" t="s">
        <v>62</v>
      </c>
      <c r="C260" s="9" t="s">
        <v>39</v>
      </c>
      <c r="D260" s="9" t="s">
        <v>88</v>
      </c>
      <c r="E260" s="11" t="s">
        <v>42</v>
      </c>
      <c r="F260" s="10" t="s">
        <v>41</v>
      </c>
      <c r="G260" s="36" t="s">
        <v>146</v>
      </c>
      <c r="H260" s="34" t="s">
        <v>194</v>
      </c>
      <c r="I260" s="39"/>
      <c r="J260" s="40"/>
      <c r="K260" s="39">
        <v>91.375</v>
      </c>
      <c r="L260" s="40"/>
      <c r="M260" s="39"/>
      <c r="N260" s="40"/>
      <c r="O260" s="39"/>
      <c r="P260" s="40"/>
      <c r="Q260" s="39"/>
      <c r="R260" s="40"/>
      <c r="S260" s="39"/>
      <c r="T260" s="40"/>
      <c r="U260" s="39"/>
      <c r="V260" s="40"/>
      <c r="W260" s="39"/>
      <c r="X260" s="40"/>
      <c r="Y260" s="39"/>
      <c r="Z260" s="40"/>
      <c r="AA260" s="39"/>
      <c r="AB260" s="40"/>
      <c r="AC260" s="48"/>
      <c r="AD260" s="90"/>
      <c r="AE260" s="33"/>
      <c r="AF260" s="33"/>
      <c r="AG260" s="33"/>
      <c r="AH260" s="34"/>
      <c r="AI260" s="36"/>
      <c r="AJ260" s="36"/>
      <c r="AK260" s="34"/>
      <c r="AL260" s="34"/>
      <c r="AM260" s="34"/>
    </row>
    <row r="261" spans="1:178" s="22" customFormat="1">
      <c r="A261" s="21" t="s">
        <v>401</v>
      </c>
      <c r="B261" s="9" t="s">
        <v>38</v>
      </c>
      <c r="C261" s="9" t="s">
        <v>39</v>
      </c>
      <c r="D261" s="10" t="s">
        <v>40</v>
      </c>
      <c r="E261" s="11" t="s">
        <v>42</v>
      </c>
      <c r="F261" s="33" t="s">
        <v>73</v>
      </c>
      <c r="G261" s="12" t="s">
        <v>97</v>
      </c>
      <c r="H261" s="13" t="s">
        <v>44</v>
      </c>
      <c r="I261" s="170">
        <v>565.25</v>
      </c>
      <c r="J261" s="15">
        <v>3.7</v>
      </c>
      <c r="K261" s="16"/>
      <c r="L261" s="15"/>
      <c r="M261" s="16"/>
      <c r="N261" s="15"/>
      <c r="O261" s="16">
        <v>304.95</v>
      </c>
      <c r="P261" s="15">
        <v>2</v>
      </c>
      <c r="Q261" s="16"/>
      <c r="R261" s="15"/>
      <c r="S261" s="16"/>
      <c r="T261" s="15"/>
      <c r="U261" s="16"/>
      <c r="V261" s="15"/>
      <c r="W261" s="16"/>
      <c r="X261" s="15"/>
      <c r="Y261" s="16"/>
      <c r="Z261" s="15"/>
      <c r="AA261" s="16"/>
      <c r="AB261" s="15"/>
      <c r="AC261" s="9" t="s">
        <v>45</v>
      </c>
      <c r="AD261" s="9" t="s">
        <v>46</v>
      </c>
      <c r="AE261" s="13"/>
      <c r="AF261" s="13"/>
      <c r="AG261" s="13"/>
      <c r="AH261" s="13"/>
      <c r="AI261" s="21"/>
      <c r="AJ261" s="21"/>
      <c r="AK261" s="13"/>
      <c r="AL261" s="13"/>
      <c r="AM261" s="13"/>
    </row>
    <row r="262" spans="1:178" s="22" customFormat="1">
      <c r="A262" s="21" t="s">
        <v>401</v>
      </c>
      <c r="B262" s="9" t="s">
        <v>38</v>
      </c>
      <c r="C262" s="9" t="s">
        <v>39</v>
      </c>
      <c r="D262" s="10" t="s">
        <v>40</v>
      </c>
      <c r="E262" s="11" t="s">
        <v>42</v>
      </c>
      <c r="F262" s="10" t="s">
        <v>41</v>
      </c>
      <c r="G262" s="12" t="s">
        <v>43</v>
      </c>
      <c r="H262" s="13" t="s">
        <v>44</v>
      </c>
      <c r="I262" s="170">
        <v>29.75</v>
      </c>
      <c r="J262" s="15">
        <v>0.2</v>
      </c>
      <c r="K262" s="16"/>
      <c r="L262" s="15"/>
      <c r="M262" s="16"/>
      <c r="N262" s="15"/>
      <c r="O262" s="16">
        <v>16.05</v>
      </c>
      <c r="P262" s="15">
        <v>0.1</v>
      </c>
      <c r="Q262" s="16"/>
      <c r="R262" s="15"/>
      <c r="S262" s="16"/>
      <c r="T262" s="15"/>
      <c r="U262" s="16"/>
      <c r="V262" s="15"/>
      <c r="W262" s="16"/>
      <c r="X262" s="15"/>
      <c r="Y262" s="16"/>
      <c r="Z262" s="15"/>
      <c r="AA262" s="16"/>
      <c r="AB262" s="15"/>
      <c r="AC262" s="9" t="s">
        <v>45</v>
      </c>
      <c r="AD262" s="9" t="s">
        <v>46</v>
      </c>
      <c r="AE262" s="13"/>
      <c r="AF262" s="13"/>
      <c r="AG262" s="13"/>
      <c r="AH262" s="13"/>
      <c r="AI262" s="21"/>
      <c r="AJ262" s="21"/>
      <c r="AK262" s="13"/>
      <c r="AL262" s="13"/>
      <c r="AM262" s="13"/>
    </row>
    <row r="263" spans="1:178" s="22" customFormat="1">
      <c r="A263" s="21" t="s">
        <v>401</v>
      </c>
      <c r="B263" s="53" t="s">
        <v>84</v>
      </c>
      <c r="C263" s="9" t="s">
        <v>39</v>
      </c>
      <c r="D263" s="10" t="s">
        <v>40</v>
      </c>
      <c r="E263" s="9" t="s">
        <v>42</v>
      </c>
      <c r="F263" s="10" t="s">
        <v>41</v>
      </c>
      <c r="G263" s="14" t="s">
        <v>85</v>
      </c>
      <c r="H263" s="14"/>
      <c r="I263" s="39">
        <v>1472.75</v>
      </c>
      <c r="J263" s="18">
        <v>14.117340755488009</v>
      </c>
      <c r="K263" s="39">
        <v>513.65200000000004</v>
      </c>
      <c r="L263" s="18">
        <v>4.9237162703826698</v>
      </c>
      <c r="M263" s="39">
        <v>0</v>
      </c>
      <c r="N263" s="18">
        <v>0</v>
      </c>
      <c r="O263" s="39">
        <v>511.625</v>
      </c>
      <c r="P263" s="18">
        <v>4.904281741430224</v>
      </c>
      <c r="Q263" s="39">
        <v>0</v>
      </c>
      <c r="R263" s="18">
        <v>0</v>
      </c>
      <c r="S263" s="39">
        <v>0</v>
      </c>
      <c r="T263" s="18">
        <v>0</v>
      </c>
      <c r="U263" s="39">
        <v>0</v>
      </c>
      <c r="V263" s="18">
        <v>0</v>
      </c>
      <c r="W263" s="39">
        <v>0</v>
      </c>
      <c r="X263" s="18">
        <v>0</v>
      </c>
      <c r="Y263" s="39">
        <v>0</v>
      </c>
      <c r="Z263" s="18">
        <v>0</v>
      </c>
      <c r="AA263" s="39">
        <v>0</v>
      </c>
      <c r="AB263" s="18">
        <v>0</v>
      </c>
      <c r="AC263" s="10" t="s">
        <v>45</v>
      </c>
      <c r="AD263" s="10" t="s">
        <v>46</v>
      </c>
      <c r="AE263" s="8" t="s">
        <v>71</v>
      </c>
      <c r="AF263" s="8" t="s">
        <v>86</v>
      </c>
      <c r="AG263" s="56">
        <v>355.7</v>
      </c>
      <c r="AH263" s="57"/>
      <c r="AI263" s="21" t="s">
        <v>404</v>
      </c>
      <c r="AJ263" s="21" t="s">
        <v>404</v>
      </c>
      <c r="AK263" s="59">
        <v>0.3072814169243745</v>
      </c>
      <c r="AL263" s="60">
        <v>23.945338767300903</v>
      </c>
      <c r="AM263" s="30" t="s">
        <v>87</v>
      </c>
    </row>
    <row r="264" spans="1:178" s="22" customFormat="1">
      <c r="A264" s="21" t="s">
        <v>401</v>
      </c>
      <c r="B264" s="10" t="s">
        <v>84</v>
      </c>
      <c r="C264" s="9" t="s">
        <v>39</v>
      </c>
      <c r="D264" s="9" t="s">
        <v>88</v>
      </c>
      <c r="E264" s="9" t="s">
        <v>42</v>
      </c>
      <c r="F264" s="11" t="s">
        <v>42</v>
      </c>
      <c r="G264" s="45" t="s">
        <v>89</v>
      </c>
      <c r="H264" s="45"/>
      <c r="I264" s="61">
        <v>0</v>
      </c>
      <c r="J264" s="18">
        <v>0</v>
      </c>
      <c r="K264" s="61">
        <v>0</v>
      </c>
      <c r="L264" s="18">
        <v>0</v>
      </c>
      <c r="M264" s="61">
        <v>100</v>
      </c>
      <c r="N264" s="18">
        <v>0</v>
      </c>
      <c r="O264" s="61">
        <v>0</v>
      </c>
      <c r="P264" s="18">
        <v>0</v>
      </c>
      <c r="Q264" s="61">
        <v>0</v>
      </c>
      <c r="R264" s="18">
        <v>0</v>
      </c>
      <c r="S264" s="61">
        <v>0</v>
      </c>
      <c r="T264" s="18">
        <v>0</v>
      </c>
      <c r="U264" s="61">
        <v>0</v>
      </c>
      <c r="V264" s="18">
        <v>0</v>
      </c>
      <c r="W264" s="61">
        <v>0</v>
      </c>
      <c r="X264" s="18">
        <v>0</v>
      </c>
      <c r="Y264" s="61">
        <v>0</v>
      </c>
      <c r="Z264" s="18">
        <v>0</v>
      </c>
      <c r="AA264" s="61">
        <v>0</v>
      </c>
      <c r="AB264" s="18">
        <v>0</v>
      </c>
      <c r="AC264" s="10" t="s">
        <v>57</v>
      </c>
      <c r="AD264" s="10" t="s">
        <v>58</v>
      </c>
      <c r="AE264" s="8" t="s">
        <v>71</v>
      </c>
      <c r="AF264" s="8" t="s">
        <v>71</v>
      </c>
      <c r="AG264" s="62" t="s">
        <v>90</v>
      </c>
      <c r="AH264" s="57"/>
      <c r="AI264" s="21" t="s">
        <v>71</v>
      </c>
      <c r="AJ264" s="21" t="s">
        <v>71</v>
      </c>
      <c r="AK264" s="63" t="s">
        <v>71</v>
      </c>
      <c r="AL264" s="60">
        <v>0</v>
      </c>
      <c r="AM264" s="30" t="s">
        <v>71</v>
      </c>
    </row>
    <row r="265" spans="1:178" s="22" customFormat="1">
      <c r="A265" s="21" t="s">
        <v>401</v>
      </c>
      <c r="B265" s="53" t="s">
        <v>84</v>
      </c>
      <c r="C265" s="9" t="s">
        <v>39</v>
      </c>
      <c r="D265" s="10" t="s">
        <v>53</v>
      </c>
      <c r="E265" s="10" t="s">
        <v>54</v>
      </c>
      <c r="F265" s="10"/>
      <c r="G265" s="14" t="s">
        <v>116</v>
      </c>
      <c r="H265" s="14"/>
      <c r="I265" s="17">
        <v>186.524</v>
      </c>
      <c r="J265" s="18">
        <v>0</v>
      </c>
      <c r="K265" s="17">
        <v>0</v>
      </c>
      <c r="L265" s="18">
        <v>0</v>
      </c>
      <c r="M265" s="17">
        <v>186.524</v>
      </c>
      <c r="N265" s="18">
        <v>0</v>
      </c>
      <c r="O265" s="17">
        <v>0</v>
      </c>
      <c r="P265" s="18">
        <v>0</v>
      </c>
      <c r="Q265" s="17">
        <v>0</v>
      </c>
      <c r="R265" s="18">
        <v>0</v>
      </c>
      <c r="S265" s="17">
        <v>0</v>
      </c>
      <c r="T265" s="18">
        <v>0</v>
      </c>
      <c r="U265" s="17">
        <v>0</v>
      </c>
      <c r="V265" s="18">
        <v>0</v>
      </c>
      <c r="W265" s="17">
        <v>0</v>
      </c>
      <c r="X265" s="18">
        <v>0</v>
      </c>
      <c r="Y265" s="17">
        <v>0</v>
      </c>
      <c r="Z265" s="18">
        <v>0</v>
      </c>
      <c r="AA265" s="39">
        <v>0</v>
      </c>
      <c r="AB265" s="18">
        <v>0</v>
      </c>
      <c r="AC265" s="10" t="s">
        <v>57</v>
      </c>
      <c r="AD265" s="10" t="s">
        <v>58</v>
      </c>
      <c r="AE265" s="8" t="s">
        <v>71</v>
      </c>
      <c r="AF265" s="8" t="s">
        <v>71</v>
      </c>
      <c r="AG265" s="62" t="s">
        <v>71</v>
      </c>
      <c r="AH265" s="57"/>
      <c r="AI265" s="21" t="s">
        <v>71</v>
      </c>
      <c r="AJ265" s="21" t="s">
        <v>71</v>
      </c>
      <c r="AK265" s="63" t="s">
        <v>71</v>
      </c>
      <c r="AL265" s="60">
        <v>0</v>
      </c>
      <c r="AM265" s="30" t="s">
        <v>71</v>
      </c>
    </row>
    <row r="266" spans="1:178" s="34" customFormat="1">
      <c r="A266" s="21" t="s">
        <v>401</v>
      </c>
      <c r="B266" s="10" t="s">
        <v>47</v>
      </c>
      <c r="C266" s="9" t="s">
        <v>39</v>
      </c>
      <c r="D266" s="9" t="s">
        <v>88</v>
      </c>
      <c r="E266" s="11" t="s">
        <v>42</v>
      </c>
      <c r="F266" s="11" t="s">
        <v>42</v>
      </c>
      <c r="G266" s="14" t="s">
        <v>402</v>
      </c>
      <c r="H266" s="23" t="s">
        <v>403</v>
      </c>
      <c r="I266" s="17"/>
      <c r="J266" s="18"/>
      <c r="K266" s="17"/>
      <c r="L266" s="18"/>
      <c r="M266" s="17">
        <v>33.9</v>
      </c>
      <c r="N266" s="18"/>
      <c r="O266" s="17"/>
      <c r="P266" s="18"/>
      <c r="Q266" s="17"/>
      <c r="R266" s="18"/>
      <c r="S266" s="17"/>
      <c r="T266" s="18"/>
      <c r="U266" s="17"/>
      <c r="V266" s="18"/>
      <c r="W266" s="17"/>
      <c r="X266" s="18"/>
      <c r="Y266" s="17"/>
      <c r="Z266" s="18"/>
      <c r="AA266" s="17"/>
      <c r="AB266" s="18"/>
      <c r="AC266" s="10"/>
      <c r="AD266" s="10"/>
      <c r="AE266" s="24"/>
      <c r="AF266" s="24"/>
      <c r="AG266" s="25"/>
      <c r="AH266" s="26" t="e">
        <v>#VALUE!</v>
      </c>
      <c r="AI266" s="27"/>
      <c r="AJ266" s="27"/>
      <c r="AK266" s="26"/>
      <c r="AL266" s="26"/>
      <c r="AM266" s="24"/>
    </row>
    <row r="267" spans="1:178" s="34" customFormat="1">
      <c r="A267" s="21" t="s">
        <v>401</v>
      </c>
      <c r="B267" s="33" t="s">
        <v>62</v>
      </c>
      <c r="C267" s="9" t="s">
        <v>39</v>
      </c>
      <c r="D267" s="10" t="s">
        <v>48</v>
      </c>
      <c r="E267" s="11" t="s">
        <v>42</v>
      </c>
      <c r="F267" s="33" t="s">
        <v>73</v>
      </c>
      <c r="G267" s="36" t="s">
        <v>97</v>
      </c>
      <c r="H267" s="37" t="s">
        <v>64</v>
      </c>
      <c r="I267" s="39">
        <v>892.25</v>
      </c>
      <c r="J267" s="95">
        <v>8.6</v>
      </c>
      <c r="K267" s="39">
        <v>295.625</v>
      </c>
      <c r="L267" s="80">
        <v>2.8</v>
      </c>
      <c r="M267" s="39"/>
      <c r="N267" s="40"/>
      <c r="O267" s="39">
        <v>295.43900000000002</v>
      </c>
      <c r="P267" s="80">
        <v>2.8</v>
      </c>
      <c r="Q267" s="39"/>
      <c r="R267" s="38"/>
      <c r="S267" s="39"/>
      <c r="T267" s="38"/>
      <c r="U267" s="39"/>
      <c r="V267" s="95"/>
      <c r="W267" s="39"/>
      <c r="X267" s="38"/>
      <c r="Y267" s="39"/>
      <c r="Z267" s="40"/>
      <c r="AA267" s="39"/>
      <c r="AB267" s="40"/>
      <c r="AC267" s="41" t="s">
        <v>45</v>
      </c>
      <c r="AD267" s="33" t="s">
        <v>46</v>
      </c>
      <c r="AE267" s="36"/>
      <c r="AF267" s="33"/>
      <c r="AG267" s="33"/>
      <c r="AH267" s="42"/>
      <c r="AI267" s="36" t="s">
        <v>103</v>
      </c>
      <c r="AJ267" s="36" t="s">
        <v>103</v>
      </c>
      <c r="AK267" s="44">
        <v>0.6</v>
      </c>
      <c r="AL267" s="39">
        <f ca="1">8.52/0.11</f>
        <v>77.454545454545453</v>
      </c>
    </row>
    <row r="268" spans="1:178" s="34" customFormat="1">
      <c r="A268" s="21" t="s">
        <v>401</v>
      </c>
      <c r="B268" s="33" t="s">
        <v>62</v>
      </c>
      <c r="C268" s="9" t="s">
        <v>39</v>
      </c>
      <c r="D268" s="9" t="s">
        <v>88</v>
      </c>
      <c r="E268" s="11" t="s">
        <v>42</v>
      </c>
      <c r="F268" s="10" t="s">
        <v>41</v>
      </c>
      <c r="G268" s="34" t="s">
        <v>305</v>
      </c>
      <c r="H268" s="34" t="s">
        <v>194</v>
      </c>
      <c r="I268" s="39"/>
      <c r="J268" s="40"/>
      <c r="K268" s="39">
        <v>107.5</v>
      </c>
      <c r="L268" s="40"/>
      <c r="M268" s="39"/>
      <c r="N268" s="40"/>
      <c r="O268" s="39"/>
      <c r="P268" s="40"/>
      <c r="Q268" s="39"/>
      <c r="R268" s="40"/>
      <c r="S268" s="39"/>
      <c r="T268" s="40"/>
      <c r="U268" s="39"/>
      <c r="V268" s="40"/>
      <c r="W268" s="39"/>
      <c r="X268" s="40"/>
      <c r="Y268" s="39"/>
      <c r="Z268" s="40"/>
      <c r="AA268" s="39"/>
      <c r="AB268" s="40"/>
      <c r="AC268" s="48"/>
      <c r="AD268" s="90"/>
      <c r="AE268" s="33"/>
      <c r="AF268" s="33"/>
      <c r="AG268" s="33"/>
      <c r="AI268" s="36"/>
      <c r="AJ268" s="36"/>
    </row>
    <row r="269" spans="1:178" s="34" customFormat="1">
      <c r="A269" s="21" t="s">
        <v>401</v>
      </c>
      <c r="B269" s="33" t="s">
        <v>62</v>
      </c>
      <c r="C269" s="9" t="s">
        <v>39</v>
      </c>
      <c r="D269" s="9" t="s">
        <v>88</v>
      </c>
      <c r="E269" s="11" t="s">
        <v>42</v>
      </c>
      <c r="F269" s="10" t="s">
        <v>41</v>
      </c>
      <c r="G269" s="36" t="s">
        <v>146</v>
      </c>
      <c r="H269" s="34" t="s">
        <v>194</v>
      </c>
      <c r="I269" s="39"/>
      <c r="J269" s="40"/>
      <c r="K269" s="39">
        <v>107.5</v>
      </c>
      <c r="L269" s="40"/>
      <c r="M269" s="39"/>
      <c r="N269" s="40"/>
      <c r="O269" s="39"/>
      <c r="P269" s="40"/>
      <c r="Q269" s="39"/>
      <c r="R269" s="40"/>
      <c r="S269" s="39"/>
      <c r="T269" s="40"/>
      <c r="U269" s="39"/>
      <c r="V269" s="40"/>
      <c r="W269" s="39"/>
      <c r="X269" s="40"/>
      <c r="Y269" s="39"/>
      <c r="Z269" s="40"/>
      <c r="AA269" s="39"/>
      <c r="AB269" s="40"/>
      <c r="AC269" s="48"/>
      <c r="AD269" s="90"/>
      <c r="AE269" s="33"/>
      <c r="AF269" s="33"/>
      <c r="AG269" s="33"/>
      <c r="AI269" s="36"/>
      <c r="AJ269" s="36"/>
    </row>
    <row r="270" spans="1:178" s="34" customFormat="1">
      <c r="A270" s="21" t="s">
        <v>405</v>
      </c>
      <c r="B270" s="10" t="s">
        <v>47</v>
      </c>
      <c r="C270" s="9" t="s">
        <v>39</v>
      </c>
      <c r="D270" s="10" t="s">
        <v>48</v>
      </c>
      <c r="E270" s="11" t="s">
        <v>42</v>
      </c>
      <c r="F270" s="11" t="s">
        <v>42</v>
      </c>
      <c r="G270" s="14" t="s">
        <v>49</v>
      </c>
      <c r="H270" s="23" t="s">
        <v>406</v>
      </c>
      <c r="I270" s="17"/>
      <c r="J270" s="18"/>
      <c r="K270" s="17">
        <v>567.10799999999995</v>
      </c>
      <c r="L270" s="18">
        <v>2.5</v>
      </c>
      <c r="M270" s="17"/>
      <c r="N270" s="18"/>
      <c r="O270" s="17">
        <v>168.44800000000001</v>
      </c>
      <c r="P270" s="18"/>
      <c r="Q270" s="17"/>
      <c r="R270" s="18"/>
      <c r="S270" s="17"/>
      <c r="T270" s="18"/>
      <c r="U270" s="17"/>
      <c r="V270" s="18"/>
      <c r="W270" s="17"/>
      <c r="X270" s="18"/>
      <c r="Y270" s="17"/>
      <c r="Z270" s="18"/>
      <c r="AA270" s="17"/>
      <c r="AB270" s="18"/>
      <c r="AC270" s="10" t="s">
        <v>45</v>
      </c>
      <c r="AD270" s="10" t="s">
        <v>46</v>
      </c>
      <c r="AE270" s="24"/>
      <c r="AF270" s="24"/>
      <c r="AG270" s="25"/>
      <c r="AH270" s="26">
        <v>8000</v>
      </c>
      <c r="AI270" s="27"/>
      <c r="AJ270" s="27"/>
      <c r="AK270" s="26"/>
      <c r="AL270" s="26"/>
      <c r="AM270" s="24" t="s">
        <v>124</v>
      </c>
    </row>
    <row r="271" spans="1:178" s="34" customFormat="1" ht="10.5" customHeight="1">
      <c r="A271" s="21" t="s">
        <v>405</v>
      </c>
      <c r="B271" s="10" t="s">
        <v>47</v>
      </c>
      <c r="C271" s="9" t="s">
        <v>39</v>
      </c>
      <c r="D271" s="10" t="s">
        <v>88</v>
      </c>
      <c r="E271" s="11" t="s">
        <v>42</v>
      </c>
      <c r="F271" s="11" t="s">
        <v>42</v>
      </c>
      <c r="G271" s="14" t="s">
        <v>207</v>
      </c>
      <c r="H271" s="23" t="s">
        <v>407</v>
      </c>
      <c r="I271" s="17"/>
      <c r="J271" s="18"/>
      <c r="K271" s="17"/>
      <c r="L271" s="18"/>
      <c r="M271" s="17">
        <v>113</v>
      </c>
      <c r="N271" s="18"/>
      <c r="O271" s="17"/>
      <c r="P271" s="18"/>
      <c r="Q271" s="17"/>
      <c r="R271" s="18"/>
      <c r="S271" s="17"/>
      <c r="T271" s="18"/>
      <c r="U271" s="17"/>
      <c r="V271" s="18"/>
      <c r="W271" s="17"/>
      <c r="X271" s="18"/>
      <c r="Y271" s="17"/>
      <c r="Z271" s="18"/>
      <c r="AA271" s="17"/>
      <c r="AB271" s="18"/>
      <c r="AC271" s="10" t="s">
        <v>57</v>
      </c>
      <c r="AD271" s="10" t="s">
        <v>58</v>
      </c>
      <c r="AE271" s="24"/>
      <c r="AF271" s="24"/>
      <c r="AG271" s="25"/>
      <c r="AH271" s="26" t="e">
        <v>#VALUE!</v>
      </c>
      <c r="AI271" s="27"/>
      <c r="AJ271" s="27"/>
      <c r="AK271" s="26"/>
      <c r="AL271" s="26"/>
      <c r="AM271" s="24"/>
      <c r="AN271" s="28"/>
      <c r="AO271" s="28"/>
      <c r="AP271" s="28"/>
      <c r="AQ271" s="28"/>
      <c r="AR271" s="28"/>
      <c r="AS271" s="28"/>
      <c r="AT271" s="28"/>
      <c r="AU271" s="28"/>
      <c r="AV271" s="28"/>
      <c r="AW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c r="CC271" s="28"/>
      <c r="CD271" s="28"/>
      <c r="CE271" s="28"/>
      <c r="CF271" s="28"/>
      <c r="CG271" s="28"/>
      <c r="CH271" s="28"/>
      <c r="CI271" s="28"/>
      <c r="CJ271" s="28"/>
      <c r="CK271" s="28"/>
      <c r="CL271" s="28"/>
      <c r="CM271" s="28"/>
      <c r="CN271" s="28"/>
      <c r="CO271" s="28"/>
      <c r="CP271" s="28"/>
      <c r="CQ271" s="28"/>
      <c r="CR271" s="28"/>
      <c r="CS271" s="28"/>
      <c r="CT271" s="28"/>
      <c r="CU271" s="28"/>
      <c r="CV271" s="28"/>
      <c r="CW271" s="28"/>
      <c r="CX271" s="28"/>
      <c r="CY271" s="28"/>
      <c r="CZ271" s="28"/>
      <c r="DA271" s="28"/>
      <c r="DB271" s="28"/>
      <c r="DC271" s="28"/>
      <c r="DD271" s="28"/>
      <c r="DE271" s="28"/>
      <c r="DF271" s="28"/>
      <c r="DG271" s="28"/>
      <c r="DH271" s="28"/>
      <c r="DI271" s="28"/>
      <c r="DJ271" s="28"/>
      <c r="DK271" s="28"/>
      <c r="DL271" s="28"/>
      <c r="DM271" s="28"/>
      <c r="DN271" s="28"/>
      <c r="DO271" s="28"/>
      <c r="DP271" s="28"/>
      <c r="DQ271" s="28"/>
      <c r="DR271" s="28"/>
      <c r="DS271" s="28"/>
      <c r="DT271" s="28"/>
      <c r="DU271" s="28"/>
      <c r="DV271" s="28"/>
      <c r="DW271" s="28"/>
      <c r="DX271" s="28"/>
      <c r="DY271" s="28"/>
      <c r="DZ271" s="28"/>
      <c r="EA271" s="28"/>
      <c r="EB271" s="28"/>
      <c r="EC271" s="28"/>
      <c r="ED271" s="28"/>
      <c r="EE271" s="28"/>
      <c r="EF271" s="28"/>
      <c r="EG271" s="28"/>
      <c r="EH271" s="28"/>
      <c r="EI271" s="28"/>
      <c r="EJ271" s="28"/>
      <c r="EK271" s="28"/>
      <c r="EL271" s="28"/>
      <c r="EM271" s="28"/>
      <c r="EN271" s="28"/>
      <c r="EO271" s="28"/>
      <c r="EP271" s="28"/>
      <c r="EQ271" s="28"/>
      <c r="ER271" s="28"/>
      <c r="ES271" s="28"/>
      <c r="ET271" s="28"/>
      <c r="EU271" s="28"/>
      <c r="EV271" s="28"/>
      <c r="EW271" s="28"/>
      <c r="EX271" s="28"/>
      <c r="EY271" s="28"/>
      <c r="EZ271" s="28"/>
      <c r="FA271" s="28"/>
      <c r="FB271" s="28"/>
      <c r="FC271" s="28"/>
      <c r="FD271" s="28"/>
      <c r="FE271" s="28"/>
      <c r="FF271" s="28"/>
      <c r="FG271" s="28"/>
      <c r="FH271" s="28"/>
      <c r="FI271" s="28"/>
      <c r="FJ271" s="28"/>
      <c r="FK271" s="28"/>
      <c r="FL271" s="28"/>
      <c r="FM271" s="28"/>
      <c r="FN271" s="28"/>
      <c r="FO271" s="28"/>
      <c r="FP271" s="28"/>
      <c r="FQ271" s="28"/>
      <c r="FR271" s="28"/>
      <c r="FS271" s="28"/>
      <c r="FT271" s="28"/>
      <c r="FU271" s="28"/>
      <c r="FV271" s="28"/>
    </row>
    <row r="272" spans="1:178" s="28" customFormat="1">
      <c r="A272" s="21" t="s">
        <v>405</v>
      </c>
      <c r="B272" s="10" t="s">
        <v>47</v>
      </c>
      <c r="C272" s="9" t="s">
        <v>39</v>
      </c>
      <c r="D272" s="10" t="s">
        <v>53</v>
      </c>
      <c r="E272" s="10" t="s">
        <v>54</v>
      </c>
      <c r="F272" s="10"/>
      <c r="G272" s="14" t="s">
        <v>55</v>
      </c>
      <c r="H272" s="23" t="s">
        <v>408</v>
      </c>
      <c r="I272" s="17">
        <v>240</v>
      </c>
      <c r="J272" s="18"/>
      <c r="K272" s="17"/>
      <c r="L272" s="18"/>
      <c r="M272" s="17">
        <v>240</v>
      </c>
      <c r="N272" s="18"/>
      <c r="O272" s="17"/>
      <c r="P272" s="18"/>
      <c r="Q272" s="17"/>
      <c r="R272" s="18"/>
      <c r="S272" s="17"/>
      <c r="T272" s="18"/>
      <c r="U272" s="17"/>
      <c r="V272" s="18"/>
      <c r="W272" s="17"/>
      <c r="X272" s="18"/>
      <c r="Y272" s="17"/>
      <c r="Z272" s="18"/>
      <c r="AA272" s="17"/>
      <c r="AB272" s="18"/>
      <c r="AC272" s="10" t="s">
        <v>57</v>
      </c>
      <c r="AD272" s="10" t="s">
        <v>58</v>
      </c>
      <c r="AE272" s="24"/>
      <c r="AF272" s="24"/>
      <c r="AG272" s="24"/>
      <c r="AH272" s="26" t="e">
        <v>#VALUE!</v>
      </c>
      <c r="AI272" s="27"/>
      <c r="AJ272" s="27"/>
      <c r="AK272" s="26"/>
      <c r="AL272" s="26"/>
      <c r="AM272" s="24"/>
    </row>
    <row r="273" spans="1:64" s="22" customFormat="1">
      <c r="A273" s="21" t="s">
        <v>405</v>
      </c>
      <c r="B273" s="33" t="s">
        <v>62</v>
      </c>
      <c r="C273" s="9" t="s">
        <v>39</v>
      </c>
      <c r="D273" s="10" t="s">
        <v>48</v>
      </c>
      <c r="E273" s="11" t="s">
        <v>42</v>
      </c>
      <c r="F273" s="10" t="s">
        <v>41</v>
      </c>
      <c r="G273" s="36"/>
      <c r="H273" s="37" t="s">
        <v>64</v>
      </c>
      <c r="I273" s="39"/>
      <c r="J273" s="95"/>
      <c r="K273" s="39">
        <v>75.25</v>
      </c>
      <c r="L273" s="80">
        <v>0.9</v>
      </c>
      <c r="M273" s="39"/>
      <c r="N273" s="38"/>
      <c r="O273" s="39">
        <v>279.5</v>
      </c>
      <c r="P273" s="80">
        <v>3.3</v>
      </c>
      <c r="Q273" s="39"/>
      <c r="R273" s="38"/>
      <c r="S273" s="39"/>
      <c r="T273" s="38"/>
      <c r="U273" s="39"/>
      <c r="V273" s="95"/>
      <c r="W273" s="39"/>
      <c r="X273" s="38"/>
      <c r="Y273" s="39"/>
      <c r="Z273" s="40"/>
      <c r="AA273" s="39"/>
      <c r="AB273" s="40"/>
      <c r="AC273" s="41" t="s">
        <v>45</v>
      </c>
      <c r="AD273" s="33" t="s">
        <v>46</v>
      </c>
      <c r="AE273" s="36"/>
      <c r="AF273" s="33"/>
      <c r="AG273" s="33"/>
      <c r="AH273" s="42">
        <v>13818</v>
      </c>
      <c r="AI273" s="36"/>
      <c r="AJ273" s="36"/>
      <c r="AK273" s="44"/>
      <c r="AL273" s="39"/>
      <c r="AM273" s="34"/>
    </row>
    <row r="274" spans="1:64" s="22" customFormat="1">
      <c r="A274" s="30" t="s">
        <v>409</v>
      </c>
      <c r="B274" s="53" t="s">
        <v>84</v>
      </c>
      <c r="C274" s="11" t="s">
        <v>37</v>
      </c>
      <c r="D274" s="10" t="s">
        <v>40</v>
      </c>
      <c r="E274" s="9" t="s">
        <v>42</v>
      </c>
      <c r="F274" s="10" t="s">
        <v>41</v>
      </c>
      <c r="G274" s="14" t="s">
        <v>85</v>
      </c>
      <c r="H274" s="14"/>
      <c r="I274" s="39">
        <v>0</v>
      </c>
      <c r="J274" s="18">
        <v>0</v>
      </c>
      <c r="K274" s="39">
        <v>107.5</v>
      </c>
      <c r="L274" s="18">
        <v>1.2357922038294302</v>
      </c>
      <c r="M274" s="39">
        <v>0</v>
      </c>
      <c r="N274" s="18">
        <v>0</v>
      </c>
      <c r="O274" s="39">
        <v>0</v>
      </c>
      <c r="P274" s="18">
        <v>0</v>
      </c>
      <c r="Q274" s="39">
        <v>196.72499999999999</v>
      </c>
      <c r="R274" s="18">
        <v>2.2614997330078572</v>
      </c>
      <c r="S274" s="39">
        <v>0</v>
      </c>
      <c r="T274" s="18">
        <v>0</v>
      </c>
      <c r="U274" s="39">
        <v>0</v>
      </c>
      <c r="V274" s="18">
        <v>0</v>
      </c>
      <c r="W274" s="39">
        <v>0</v>
      </c>
      <c r="X274" s="18">
        <v>0</v>
      </c>
      <c r="Y274" s="39">
        <v>62.35</v>
      </c>
      <c r="Z274" s="18">
        <v>0.71675947822106945</v>
      </c>
      <c r="AA274" s="39">
        <v>0</v>
      </c>
      <c r="AB274" s="18">
        <v>0</v>
      </c>
      <c r="AC274" s="10" t="s">
        <v>45</v>
      </c>
      <c r="AD274" s="128" t="s">
        <v>46</v>
      </c>
      <c r="AE274" s="8" t="s">
        <v>145</v>
      </c>
      <c r="AF274" s="8" t="s">
        <v>86</v>
      </c>
      <c r="AG274" s="56">
        <v>16.3</v>
      </c>
      <c r="AH274" s="57"/>
      <c r="AI274" s="21" t="s">
        <v>310</v>
      </c>
      <c r="AJ274" s="21" t="s">
        <v>310</v>
      </c>
      <c r="AK274" s="59">
        <v>0.52592592592592591</v>
      </c>
      <c r="AL274" s="60">
        <v>4.214051415058357</v>
      </c>
      <c r="AM274" s="30" t="s">
        <v>87</v>
      </c>
    </row>
    <row r="275" spans="1:64" ht="11.25" customHeight="1">
      <c r="A275" s="30" t="s">
        <v>409</v>
      </c>
      <c r="B275" s="10" t="s">
        <v>84</v>
      </c>
      <c r="C275" s="11" t="s">
        <v>37</v>
      </c>
      <c r="D275" s="9" t="s">
        <v>88</v>
      </c>
      <c r="E275" s="9" t="s">
        <v>42</v>
      </c>
      <c r="F275" s="11" t="s">
        <v>42</v>
      </c>
      <c r="G275" s="45" t="s">
        <v>89</v>
      </c>
      <c r="I275" s="61">
        <v>0</v>
      </c>
      <c r="J275" s="18">
        <v>0</v>
      </c>
      <c r="K275" s="61">
        <v>0</v>
      </c>
      <c r="L275" s="18">
        <v>0</v>
      </c>
      <c r="M275" s="61">
        <v>0</v>
      </c>
      <c r="N275" s="18">
        <v>0</v>
      </c>
      <c r="O275" s="61">
        <v>0</v>
      </c>
      <c r="P275" s="18">
        <v>0</v>
      </c>
      <c r="Q275" s="61">
        <v>0</v>
      </c>
      <c r="R275" s="18">
        <v>0</v>
      </c>
      <c r="S275" s="61">
        <v>0</v>
      </c>
      <c r="T275" s="18">
        <v>0</v>
      </c>
      <c r="U275" s="61">
        <v>70</v>
      </c>
      <c r="V275" s="18">
        <v>0</v>
      </c>
      <c r="W275" s="61">
        <v>0</v>
      </c>
      <c r="X275" s="18">
        <v>0</v>
      </c>
      <c r="Y275" s="61">
        <v>0</v>
      </c>
      <c r="Z275" s="18">
        <v>0</v>
      </c>
      <c r="AA275" s="61">
        <v>0</v>
      </c>
      <c r="AB275" s="18">
        <v>0</v>
      </c>
      <c r="AC275" s="10" t="s">
        <v>57</v>
      </c>
      <c r="AD275" s="10" t="s">
        <v>58</v>
      </c>
      <c r="AE275" s="8" t="s">
        <v>71</v>
      </c>
      <c r="AF275" s="8" t="s">
        <v>71</v>
      </c>
      <c r="AG275" s="62" t="s">
        <v>90</v>
      </c>
      <c r="AH275" s="57"/>
      <c r="AI275" s="21" t="s">
        <v>71</v>
      </c>
      <c r="AJ275" s="21" t="s">
        <v>71</v>
      </c>
      <c r="AK275" s="63" t="s">
        <v>71</v>
      </c>
      <c r="AL275" s="60">
        <v>0</v>
      </c>
      <c r="AM275" s="30" t="s">
        <v>71</v>
      </c>
      <c r="AN275" s="45"/>
      <c r="AP275" s="45"/>
      <c r="AR275" s="45"/>
      <c r="AT275" s="45"/>
      <c r="AV275" s="45"/>
      <c r="AX275" s="45"/>
      <c r="AZ275" s="45"/>
      <c r="BB275" s="45"/>
      <c r="BC275" s="45"/>
      <c r="BD275" s="45"/>
      <c r="BE275" s="45"/>
      <c r="BI275" s="45"/>
      <c r="BJ275" s="45"/>
      <c r="BL275" s="45"/>
    </row>
    <row r="276" spans="1:64" ht="11.25" customHeight="1">
      <c r="A276" s="30" t="s">
        <v>409</v>
      </c>
      <c r="B276" s="10" t="s">
        <v>47</v>
      </c>
      <c r="C276" s="11" t="s">
        <v>37</v>
      </c>
      <c r="D276" s="10" t="s">
        <v>48</v>
      </c>
      <c r="E276" s="11" t="s">
        <v>42</v>
      </c>
      <c r="F276" s="35" t="s">
        <v>251</v>
      </c>
      <c r="G276" s="14" t="s">
        <v>49</v>
      </c>
      <c r="H276" s="23" t="s">
        <v>410</v>
      </c>
      <c r="I276" s="17"/>
      <c r="J276" s="18"/>
      <c r="K276" s="17">
        <v>20.34</v>
      </c>
      <c r="L276" s="18">
        <v>0.2</v>
      </c>
      <c r="M276" s="17"/>
      <c r="N276" s="18"/>
      <c r="O276" s="17"/>
      <c r="P276" s="18"/>
      <c r="Q276" s="17">
        <v>35.03</v>
      </c>
      <c r="R276" s="18">
        <v>0.4</v>
      </c>
      <c r="S276" s="17"/>
      <c r="T276" s="18"/>
      <c r="U276" s="17"/>
      <c r="V276" s="18"/>
      <c r="W276" s="17"/>
      <c r="X276" s="18"/>
      <c r="Y276" s="17">
        <v>9.0399999999999991</v>
      </c>
      <c r="Z276" s="18">
        <v>0.1</v>
      </c>
      <c r="AA276" s="17"/>
      <c r="AB276" s="18"/>
      <c r="AC276" s="10" t="s">
        <v>45</v>
      </c>
      <c r="AD276" s="10" t="s">
        <v>46</v>
      </c>
      <c r="AE276" s="24"/>
      <c r="AF276" s="24"/>
      <c r="AG276" s="24"/>
      <c r="AH276" s="26">
        <v>2240</v>
      </c>
      <c r="AI276" s="27"/>
      <c r="AJ276" s="27"/>
      <c r="AK276" s="26"/>
      <c r="AL276" s="26"/>
      <c r="AM276" s="24" t="s">
        <v>411</v>
      </c>
      <c r="AN276" s="45"/>
      <c r="AP276" s="45"/>
      <c r="AR276" s="45"/>
      <c r="AT276" s="45"/>
      <c r="AV276" s="45"/>
      <c r="AX276" s="45"/>
      <c r="AZ276" s="45"/>
      <c r="BB276" s="45"/>
      <c r="BC276" s="45"/>
      <c r="BD276" s="45"/>
      <c r="BE276" s="45"/>
      <c r="BI276" s="45"/>
      <c r="BJ276" s="45"/>
      <c r="BL276" s="45"/>
    </row>
    <row r="277" spans="1:64" ht="11.25" customHeight="1">
      <c r="A277" s="30" t="s">
        <v>409</v>
      </c>
      <c r="B277" s="10" t="s">
        <v>47</v>
      </c>
      <c r="C277" s="11" t="s">
        <v>37</v>
      </c>
      <c r="D277" s="10" t="s">
        <v>53</v>
      </c>
      <c r="E277" s="10" t="s">
        <v>54</v>
      </c>
      <c r="F277" s="10"/>
      <c r="G277" s="14" t="s">
        <v>55</v>
      </c>
      <c r="H277" s="30" t="s">
        <v>412</v>
      </c>
      <c r="I277" s="17">
        <v>60</v>
      </c>
      <c r="J277" s="18"/>
      <c r="K277" s="17"/>
      <c r="L277" s="18"/>
      <c r="M277" s="17">
        <v>60</v>
      </c>
      <c r="N277" s="18"/>
      <c r="O277" s="17"/>
      <c r="P277" s="18"/>
      <c r="Q277" s="17"/>
      <c r="R277" s="18"/>
      <c r="S277" s="17"/>
      <c r="T277" s="18"/>
      <c r="U277" s="17"/>
      <c r="V277" s="18"/>
      <c r="W277" s="17"/>
      <c r="X277" s="18"/>
      <c r="Y277" s="17"/>
      <c r="AA277" s="17"/>
      <c r="AB277" s="18"/>
      <c r="AC277" s="10" t="s">
        <v>57</v>
      </c>
      <c r="AD277" s="10" t="s">
        <v>58</v>
      </c>
      <c r="AE277" s="24"/>
      <c r="AF277" s="24"/>
      <c r="AG277" s="24"/>
      <c r="AH277" s="26" t="e">
        <v>#VALUE!</v>
      </c>
      <c r="AI277" s="27"/>
      <c r="AJ277" s="27"/>
      <c r="AK277" s="26"/>
      <c r="AL277" s="26"/>
      <c r="AM277" s="24"/>
      <c r="AN277" s="45"/>
      <c r="AP277" s="45"/>
      <c r="AR277" s="45"/>
      <c r="AT277" s="45"/>
      <c r="AV277" s="45"/>
      <c r="AX277" s="45"/>
      <c r="AZ277" s="45"/>
      <c r="BB277" s="45"/>
      <c r="BC277" s="45"/>
      <c r="BD277" s="45"/>
      <c r="BE277" s="45"/>
      <c r="BI277" s="45"/>
      <c r="BJ277" s="45"/>
      <c r="BL277" s="45"/>
    </row>
    <row r="278" spans="1:64" s="22" customFormat="1">
      <c r="A278" s="46" t="s">
        <v>413</v>
      </c>
      <c r="B278" s="33" t="s">
        <v>96</v>
      </c>
      <c r="C278" s="9" t="s">
        <v>39</v>
      </c>
      <c r="D278" s="10" t="s">
        <v>48</v>
      </c>
      <c r="E278" s="11" t="s">
        <v>42</v>
      </c>
      <c r="F278" s="10" t="s">
        <v>41</v>
      </c>
      <c r="G278" s="34" t="s">
        <v>414</v>
      </c>
      <c r="H278" s="34" t="s">
        <v>415</v>
      </c>
      <c r="I278" s="68"/>
      <c r="J278" s="68"/>
      <c r="K278" s="68">
        <v>905.95600000000002</v>
      </c>
      <c r="L278" s="68"/>
      <c r="M278" s="68">
        <v>334.53800000000001</v>
      </c>
      <c r="N278" s="68">
        <v>8.4</v>
      </c>
      <c r="O278" s="68">
        <v>125.8</v>
      </c>
      <c r="P278" s="68"/>
      <c r="Q278" s="68"/>
      <c r="R278" s="68"/>
      <c r="S278" s="68"/>
      <c r="T278" s="68"/>
      <c r="U278" s="68"/>
      <c r="V278" s="68"/>
      <c r="W278" s="68"/>
      <c r="X278" s="68"/>
      <c r="Y278" s="68"/>
      <c r="Z278" s="68"/>
      <c r="AA278" s="68"/>
      <c r="AB278" s="68"/>
      <c r="AC278" s="33" t="s">
        <v>45</v>
      </c>
      <c r="AD278" s="33" t="s">
        <v>46</v>
      </c>
      <c r="AE278" s="33"/>
      <c r="AF278" s="36"/>
      <c r="AG278" s="33"/>
      <c r="AH278" s="139">
        <v>0.08</v>
      </c>
      <c r="AI278" s="36" t="s">
        <v>137</v>
      </c>
      <c r="AJ278" s="36"/>
      <c r="AK278" s="36"/>
      <c r="AL278" s="36"/>
      <c r="AM278" s="36"/>
    </row>
    <row r="279" spans="1:64" s="22" customFormat="1">
      <c r="A279" s="46" t="s">
        <v>413</v>
      </c>
      <c r="B279" s="33" t="s">
        <v>96</v>
      </c>
      <c r="C279" s="9" t="s">
        <v>39</v>
      </c>
      <c r="D279" s="9" t="s">
        <v>88</v>
      </c>
      <c r="E279" s="11" t="s">
        <v>42</v>
      </c>
      <c r="F279" s="10" t="s">
        <v>41</v>
      </c>
      <c r="G279" s="34" t="s">
        <v>416</v>
      </c>
      <c r="H279" s="34" t="s">
        <v>417</v>
      </c>
      <c r="I279" s="68"/>
      <c r="J279" s="68"/>
      <c r="K279" s="68"/>
      <c r="L279" s="68"/>
      <c r="M279" s="68">
        <v>60</v>
      </c>
      <c r="N279" s="68"/>
      <c r="O279" s="68"/>
      <c r="P279" s="68"/>
      <c r="Q279" s="68"/>
      <c r="R279" s="68"/>
      <c r="S279" s="68"/>
      <c r="T279" s="68"/>
      <c r="U279" s="68"/>
      <c r="V279" s="68"/>
      <c r="W279" s="68"/>
      <c r="X279" s="68"/>
      <c r="Y279" s="68"/>
      <c r="Z279" s="68"/>
      <c r="AA279" s="68"/>
      <c r="AB279" s="68"/>
      <c r="AC279" s="33" t="s">
        <v>57</v>
      </c>
      <c r="AD279" s="33" t="s">
        <v>58</v>
      </c>
      <c r="AE279" s="33"/>
      <c r="AF279" s="13"/>
      <c r="AG279" s="33"/>
      <c r="AH279" s="137"/>
      <c r="AI279" s="21" t="s">
        <v>99</v>
      </c>
      <c r="AJ279" s="21"/>
      <c r="AK279" s="13"/>
      <c r="AL279" s="13"/>
      <c r="AM279" s="13"/>
    </row>
    <row r="280" spans="1:64" s="22" customFormat="1" ht="13.5" customHeight="1">
      <c r="A280" s="46" t="s">
        <v>413</v>
      </c>
      <c r="B280" s="33" t="s">
        <v>96</v>
      </c>
      <c r="C280" s="9" t="s">
        <v>39</v>
      </c>
      <c r="D280" s="10" t="s">
        <v>53</v>
      </c>
      <c r="E280" s="10" t="s">
        <v>54</v>
      </c>
      <c r="F280" s="33"/>
      <c r="G280" s="34" t="s">
        <v>54</v>
      </c>
      <c r="H280" s="46" t="s">
        <v>419</v>
      </c>
      <c r="I280" s="17">
        <v>158</v>
      </c>
      <c r="J280" s="17">
        <v>0</v>
      </c>
      <c r="K280" s="17">
        <v>0</v>
      </c>
      <c r="L280" s="17">
        <v>0</v>
      </c>
      <c r="M280" s="17">
        <v>158</v>
      </c>
      <c r="N280" s="68"/>
      <c r="O280" s="68"/>
      <c r="P280" s="68"/>
      <c r="Q280" s="68"/>
      <c r="R280" s="68"/>
      <c r="S280" s="68"/>
      <c r="T280" s="68"/>
      <c r="U280" s="68"/>
      <c r="V280" s="68"/>
      <c r="W280" s="68"/>
      <c r="X280" s="68"/>
      <c r="Y280" s="68"/>
      <c r="Z280" s="68"/>
      <c r="AA280" s="68"/>
      <c r="AB280" s="68"/>
      <c r="AC280" s="33" t="s">
        <v>45</v>
      </c>
      <c r="AD280" s="33" t="s">
        <v>58</v>
      </c>
      <c r="AE280" s="33"/>
      <c r="AF280" s="13"/>
      <c r="AG280" s="33"/>
      <c r="AH280" s="137"/>
      <c r="AI280" s="21"/>
      <c r="AJ280" s="21"/>
      <c r="AK280" s="13"/>
      <c r="AL280" s="13"/>
      <c r="AM280" s="13"/>
    </row>
    <row r="281" spans="1:64" s="22" customFormat="1">
      <c r="A281" s="46" t="s">
        <v>413</v>
      </c>
      <c r="B281" s="33" t="s">
        <v>62</v>
      </c>
      <c r="C281" s="9" t="s">
        <v>39</v>
      </c>
      <c r="D281" s="9" t="s">
        <v>88</v>
      </c>
      <c r="E281" s="11" t="s">
        <v>42</v>
      </c>
      <c r="F281" s="33" t="s">
        <v>73</v>
      </c>
      <c r="G281" s="34" t="s">
        <v>400</v>
      </c>
      <c r="H281" s="34" t="s">
        <v>194</v>
      </c>
      <c r="I281" s="39"/>
      <c r="J281" s="40"/>
      <c r="K281" s="39">
        <v>107.5</v>
      </c>
      <c r="L281" s="40"/>
      <c r="M281" s="39"/>
      <c r="N281" s="40"/>
      <c r="O281" s="39"/>
      <c r="P281" s="40"/>
      <c r="Q281" s="39"/>
      <c r="R281" s="40"/>
      <c r="S281" s="39"/>
      <c r="T281" s="40"/>
      <c r="U281" s="39"/>
      <c r="V281" s="40"/>
      <c r="W281" s="39"/>
      <c r="X281" s="40"/>
      <c r="Y281" s="39"/>
      <c r="Z281" s="40"/>
      <c r="AA281" s="39"/>
      <c r="AB281" s="40"/>
      <c r="AC281" s="48"/>
      <c r="AD281" s="90"/>
      <c r="AE281" s="33"/>
      <c r="AF281" s="33"/>
      <c r="AG281" s="33"/>
      <c r="AH281" s="34"/>
      <c r="AI281" s="36"/>
      <c r="AJ281" s="36"/>
      <c r="AK281" s="34"/>
      <c r="AL281" s="34"/>
      <c r="AM281" s="34"/>
    </row>
    <row r="282" spans="1:64" s="22" customFormat="1">
      <c r="A282" s="46" t="s">
        <v>413</v>
      </c>
      <c r="B282" s="33" t="s">
        <v>62</v>
      </c>
      <c r="C282" s="9" t="s">
        <v>39</v>
      </c>
      <c r="D282" s="10" t="s">
        <v>48</v>
      </c>
      <c r="E282" s="11" t="s">
        <v>42</v>
      </c>
      <c r="F282" s="10" t="s">
        <v>41</v>
      </c>
      <c r="G282" s="36" t="s">
        <v>63</v>
      </c>
      <c r="H282" s="37" t="s">
        <v>64</v>
      </c>
      <c r="I282" s="39"/>
      <c r="J282" s="95"/>
      <c r="K282" s="39">
        <v>24.181000000000001</v>
      </c>
      <c r="L282" s="80">
        <v>0.2</v>
      </c>
      <c r="M282" s="39"/>
      <c r="N282" s="38"/>
      <c r="O282" s="39"/>
      <c r="P282" s="80"/>
      <c r="Q282" s="39"/>
      <c r="R282" s="38"/>
      <c r="S282" s="39"/>
      <c r="T282" s="38"/>
      <c r="U282" s="39"/>
      <c r="V282" s="95"/>
      <c r="W282" s="39"/>
      <c r="X282" s="38"/>
      <c r="Y282" s="39"/>
      <c r="Z282" s="40"/>
      <c r="AA282" s="39"/>
      <c r="AB282" s="40"/>
      <c r="AC282" s="41" t="s">
        <v>45</v>
      </c>
      <c r="AD282" s="33" t="s">
        <v>46</v>
      </c>
      <c r="AE282" s="36"/>
      <c r="AF282" s="33"/>
      <c r="AG282" s="33"/>
      <c r="AH282" s="42">
        <v>658</v>
      </c>
      <c r="AI282" s="36"/>
      <c r="AJ282" s="36"/>
      <c r="AK282" s="44"/>
      <c r="AL282" s="39"/>
      <c r="AM282" s="34" t="s">
        <v>418</v>
      </c>
    </row>
    <row r="283" spans="1:64" s="22" customFormat="1">
      <c r="A283" s="46" t="s">
        <v>413</v>
      </c>
      <c r="B283" s="33" t="s">
        <v>62</v>
      </c>
      <c r="C283" s="9" t="s">
        <v>39</v>
      </c>
      <c r="D283" s="9" t="s">
        <v>88</v>
      </c>
      <c r="E283" s="11" t="s">
        <v>42</v>
      </c>
      <c r="F283" s="10" t="s">
        <v>41</v>
      </c>
      <c r="G283" s="36" t="s">
        <v>146</v>
      </c>
      <c r="H283" s="34" t="s">
        <v>194</v>
      </c>
      <c r="I283" s="39"/>
      <c r="J283" s="40"/>
      <c r="K283" s="39">
        <v>161.25</v>
      </c>
      <c r="L283" s="40"/>
      <c r="M283" s="39"/>
      <c r="N283" s="40"/>
      <c r="O283" s="39"/>
      <c r="P283" s="40"/>
      <c r="Q283" s="39"/>
      <c r="R283" s="40"/>
      <c r="S283" s="39"/>
      <c r="T283" s="40"/>
      <c r="U283" s="39"/>
      <c r="V283" s="40"/>
      <c r="W283" s="39"/>
      <c r="X283" s="40"/>
      <c r="Y283" s="39"/>
      <c r="Z283" s="40"/>
      <c r="AA283" s="39"/>
      <c r="AB283" s="40"/>
      <c r="AC283" s="48"/>
      <c r="AD283" s="90"/>
      <c r="AE283" s="33"/>
      <c r="AF283" s="33"/>
      <c r="AG283" s="33"/>
      <c r="AH283" s="34"/>
      <c r="AI283" s="36"/>
      <c r="AJ283" s="36"/>
      <c r="AK283" s="34"/>
      <c r="AL283" s="34"/>
      <c r="AM283" s="34"/>
    </row>
    <row r="284" spans="1:64" s="22" customFormat="1">
      <c r="A284" s="13" t="s">
        <v>420</v>
      </c>
      <c r="B284" s="9" t="s">
        <v>38</v>
      </c>
      <c r="C284" s="11" t="s">
        <v>37</v>
      </c>
      <c r="D284" s="10" t="s">
        <v>40</v>
      </c>
      <c r="E284" s="11" t="s">
        <v>42</v>
      </c>
      <c r="F284" s="10" t="s">
        <v>41</v>
      </c>
      <c r="G284" s="12" t="s">
        <v>43</v>
      </c>
      <c r="H284" s="13" t="s">
        <v>44</v>
      </c>
      <c r="I284" s="16">
        <v>291</v>
      </c>
      <c r="J284" s="15">
        <v>4.7</v>
      </c>
      <c r="K284" s="16">
        <v>0</v>
      </c>
      <c r="L284" s="15"/>
      <c r="M284" s="16">
        <v>381</v>
      </c>
      <c r="N284" s="15">
        <v>6.2</v>
      </c>
      <c r="O284" s="16"/>
      <c r="P284" s="15"/>
      <c r="Q284" s="16"/>
      <c r="R284" s="15"/>
      <c r="S284" s="16">
        <v>319</v>
      </c>
      <c r="T284" s="15">
        <v>5.2</v>
      </c>
      <c r="U284" s="16"/>
      <c r="V284" s="15"/>
      <c r="W284" s="16">
        <v>138</v>
      </c>
      <c r="X284" s="15">
        <v>2.2000000000000002</v>
      </c>
      <c r="Y284" s="16"/>
      <c r="Z284" s="15"/>
      <c r="AA284" s="16"/>
      <c r="AB284" s="15"/>
      <c r="AC284" s="9" t="s">
        <v>57</v>
      </c>
      <c r="AD284" s="33" t="s">
        <v>46</v>
      </c>
      <c r="AE284" s="13"/>
      <c r="AF284" s="13"/>
      <c r="AG284" s="13"/>
      <c r="AH284" s="13"/>
      <c r="AI284" s="21"/>
      <c r="AJ284" s="21"/>
      <c r="AK284" s="13"/>
      <c r="AL284" s="13"/>
      <c r="AM284" s="13" t="s">
        <v>421</v>
      </c>
    </row>
    <row r="285" spans="1:64" s="22" customFormat="1">
      <c r="A285" s="13" t="s">
        <v>420</v>
      </c>
      <c r="B285" s="10" t="s">
        <v>47</v>
      </c>
      <c r="C285" s="11" t="s">
        <v>37</v>
      </c>
      <c r="D285" s="10" t="s">
        <v>48</v>
      </c>
      <c r="E285" s="11" t="s">
        <v>42</v>
      </c>
      <c r="F285" s="10" t="s">
        <v>41</v>
      </c>
      <c r="G285" s="14" t="s">
        <v>49</v>
      </c>
      <c r="H285" s="14" t="s">
        <v>422</v>
      </c>
      <c r="I285" s="17"/>
      <c r="J285" s="18"/>
      <c r="K285" s="17"/>
      <c r="L285" s="18"/>
      <c r="M285" s="17"/>
      <c r="N285" s="18"/>
      <c r="O285" s="17"/>
      <c r="P285" s="18"/>
      <c r="Q285" s="17"/>
      <c r="R285" s="18"/>
      <c r="S285" s="17"/>
      <c r="T285" s="18"/>
      <c r="U285" s="17"/>
      <c r="V285" s="18"/>
      <c r="W285" s="17"/>
      <c r="X285" s="18"/>
      <c r="Y285" s="17"/>
      <c r="Z285" s="20"/>
      <c r="AA285" s="17"/>
      <c r="AB285" s="18"/>
      <c r="AC285" s="10" t="s">
        <v>57</v>
      </c>
      <c r="AD285" s="10" t="s">
        <v>46</v>
      </c>
      <c r="AE285" s="24"/>
      <c r="AF285" s="24"/>
      <c r="AG285" s="24"/>
      <c r="AH285" s="26" t="e">
        <v>#VALUE!</v>
      </c>
      <c r="AI285" s="27"/>
      <c r="AJ285" s="27"/>
      <c r="AK285" s="26"/>
      <c r="AL285" s="26"/>
      <c r="AM285" s="24" t="s">
        <v>423</v>
      </c>
    </row>
    <row r="286" spans="1:64" s="22" customFormat="1">
      <c r="A286" s="13" t="s">
        <v>420</v>
      </c>
      <c r="B286" s="10" t="s">
        <v>47</v>
      </c>
      <c r="C286" s="11" t="s">
        <v>37</v>
      </c>
      <c r="D286" s="10" t="s">
        <v>53</v>
      </c>
      <c r="E286" s="10" t="s">
        <v>54</v>
      </c>
      <c r="F286" s="10"/>
      <c r="G286" s="14" t="s">
        <v>55</v>
      </c>
      <c r="H286" s="23" t="s">
        <v>424</v>
      </c>
      <c r="I286" s="17">
        <v>151.666</v>
      </c>
      <c r="J286" s="18"/>
      <c r="K286" s="17"/>
      <c r="L286" s="18"/>
      <c r="M286" s="17">
        <v>151.666</v>
      </c>
      <c r="N286" s="18"/>
      <c r="O286" s="17"/>
      <c r="P286" s="18"/>
      <c r="Q286" s="17"/>
      <c r="R286" s="18"/>
      <c r="S286" s="17"/>
      <c r="T286" s="18"/>
      <c r="U286" s="17"/>
      <c r="V286" s="18"/>
      <c r="W286" s="17"/>
      <c r="X286" s="18"/>
      <c r="Y286" s="17"/>
      <c r="Z286" s="20"/>
      <c r="AA286" s="17"/>
      <c r="AB286" s="18"/>
      <c r="AC286" s="10" t="s">
        <v>57</v>
      </c>
      <c r="AD286" s="10" t="s">
        <v>58</v>
      </c>
      <c r="AE286" s="24"/>
      <c r="AF286" s="24"/>
      <c r="AG286" s="24"/>
      <c r="AH286" s="26" t="e">
        <v>#VALUE!</v>
      </c>
      <c r="AI286" s="27"/>
      <c r="AJ286" s="27"/>
      <c r="AK286" s="26"/>
      <c r="AL286" s="26"/>
      <c r="AM286" s="24"/>
    </row>
    <row r="287" spans="1:64" s="22" customFormat="1">
      <c r="A287" s="8" t="s">
        <v>425</v>
      </c>
      <c r="B287" s="10" t="s">
        <v>47</v>
      </c>
      <c r="C287" s="11" t="s">
        <v>37</v>
      </c>
      <c r="D287" s="10" t="s">
        <v>48</v>
      </c>
      <c r="E287" s="11" t="s">
        <v>42</v>
      </c>
      <c r="F287" s="10" t="s">
        <v>41</v>
      </c>
      <c r="G287" s="14" t="s">
        <v>49</v>
      </c>
      <c r="H287" s="23" t="s">
        <v>426</v>
      </c>
      <c r="I287" s="17"/>
      <c r="J287" s="18"/>
      <c r="K287" s="17"/>
      <c r="L287" s="18"/>
      <c r="M287" s="55"/>
      <c r="N287" s="18"/>
      <c r="O287" s="17">
        <v>50.680999999999997</v>
      </c>
      <c r="P287" s="18"/>
      <c r="Q287" s="17"/>
      <c r="R287" s="18"/>
      <c r="S287" s="17"/>
      <c r="T287" s="18"/>
      <c r="U287" s="17"/>
      <c r="V287" s="18"/>
      <c r="W287" s="17"/>
      <c r="X287" s="18"/>
      <c r="Y287" s="17">
        <v>12.317</v>
      </c>
      <c r="Z287" s="18"/>
      <c r="AA287" s="17"/>
      <c r="AB287" s="18"/>
      <c r="AC287" s="10" t="s">
        <v>45</v>
      </c>
      <c r="AD287" s="10" t="s">
        <v>46</v>
      </c>
      <c r="AE287" s="24"/>
      <c r="AF287" s="24"/>
      <c r="AG287" s="25">
        <v>4.42</v>
      </c>
      <c r="AH287" s="26" t="e">
        <v>#VALUE!</v>
      </c>
      <c r="AI287" s="27"/>
      <c r="AJ287" s="27"/>
      <c r="AK287" s="26"/>
      <c r="AL287" s="26"/>
      <c r="AM287" s="24"/>
    </row>
    <row r="288" spans="1:64" s="22" customFormat="1">
      <c r="A288" s="8" t="s">
        <v>425</v>
      </c>
      <c r="B288" s="10" t="s">
        <v>47</v>
      </c>
      <c r="C288" s="11" t="s">
        <v>37</v>
      </c>
      <c r="D288" s="10" t="s">
        <v>53</v>
      </c>
      <c r="E288" s="10" t="s">
        <v>54</v>
      </c>
      <c r="F288" s="10"/>
      <c r="G288" s="14" t="s">
        <v>55</v>
      </c>
      <c r="H288" s="23" t="s">
        <v>427</v>
      </c>
      <c r="I288" s="17"/>
      <c r="J288" s="18"/>
      <c r="K288" s="17">
        <v>60</v>
      </c>
      <c r="L288" s="18"/>
      <c r="M288" s="55"/>
      <c r="N288" s="18"/>
      <c r="O288" s="17"/>
      <c r="P288" s="18"/>
      <c r="Q288" s="17"/>
      <c r="R288" s="18"/>
      <c r="S288" s="17"/>
      <c r="T288" s="18"/>
      <c r="U288" s="17"/>
      <c r="V288" s="18"/>
      <c r="W288" s="17"/>
      <c r="X288" s="18"/>
      <c r="Y288" s="17"/>
      <c r="Z288" s="18"/>
      <c r="AA288" s="17"/>
      <c r="AB288" s="18"/>
      <c r="AC288" s="10" t="s">
        <v>57</v>
      </c>
      <c r="AD288" s="10" t="s">
        <v>58</v>
      </c>
      <c r="AE288" s="24"/>
      <c r="AF288" s="24"/>
      <c r="AG288" s="24"/>
      <c r="AH288" s="26" t="e">
        <v>#VALUE!</v>
      </c>
      <c r="AI288" s="27"/>
      <c r="AJ288" s="27"/>
      <c r="AK288" s="26"/>
      <c r="AL288" s="26"/>
      <c r="AM288" s="24"/>
    </row>
    <row r="289" spans="1:144" s="30" customFormat="1" ht="11.25" customHeight="1">
      <c r="A289" s="13" t="s">
        <v>428</v>
      </c>
      <c r="B289" s="10" t="s">
        <v>47</v>
      </c>
      <c r="C289" s="9" t="s">
        <v>39</v>
      </c>
      <c r="D289" s="10" t="s">
        <v>48</v>
      </c>
      <c r="E289" s="11" t="s">
        <v>42</v>
      </c>
      <c r="F289" s="10" t="s">
        <v>41</v>
      </c>
      <c r="G289" s="14" t="s">
        <v>49</v>
      </c>
      <c r="H289" s="23" t="s">
        <v>430</v>
      </c>
      <c r="I289" s="17">
        <v>459.91</v>
      </c>
      <c r="J289" s="18"/>
      <c r="K289" s="17"/>
      <c r="L289" s="18"/>
      <c r="M289" s="17">
        <v>832.36</v>
      </c>
      <c r="N289" s="18"/>
      <c r="O289" s="17"/>
      <c r="P289" s="18"/>
      <c r="Q289" s="17">
        <v>721.62</v>
      </c>
      <c r="R289" s="18"/>
      <c r="S289" s="17"/>
      <c r="T289" s="18"/>
      <c r="U289" s="17">
        <v>119.78</v>
      </c>
      <c r="V289" s="18"/>
      <c r="W289" s="17"/>
      <c r="X289" s="18"/>
      <c r="Y289" s="17"/>
      <c r="Z289" s="18"/>
      <c r="AA289" s="17"/>
      <c r="AB289" s="18"/>
      <c r="AC289" s="10" t="s">
        <v>57</v>
      </c>
      <c r="AD289" s="10" t="s">
        <v>46</v>
      </c>
      <c r="AE289" s="140" t="s">
        <v>431</v>
      </c>
      <c r="AF289" s="24" t="s">
        <v>76</v>
      </c>
      <c r="AG289" s="25">
        <v>418.6</v>
      </c>
      <c r="AH289" s="26">
        <v>133952</v>
      </c>
      <c r="AI289" s="27"/>
      <c r="AJ289" s="27"/>
      <c r="AK289" s="26"/>
      <c r="AL289" s="26"/>
      <c r="AM289" s="24"/>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c r="BV289" s="46"/>
      <c r="BW289" s="46"/>
      <c r="BX289" s="46"/>
      <c r="BY289" s="46"/>
      <c r="BZ289" s="46"/>
      <c r="CA289" s="46"/>
      <c r="CB289" s="46"/>
      <c r="CC289" s="46"/>
      <c r="CD289" s="46"/>
      <c r="CE289" s="46"/>
      <c r="CF289" s="46"/>
      <c r="CG289" s="46"/>
      <c r="CH289" s="46"/>
      <c r="CI289" s="46"/>
      <c r="CJ289" s="46"/>
      <c r="CK289" s="46"/>
      <c r="CL289" s="46"/>
      <c r="CM289" s="46"/>
      <c r="CN289" s="46"/>
      <c r="CO289" s="46"/>
      <c r="CP289" s="46"/>
      <c r="CQ289" s="46"/>
      <c r="CR289" s="46"/>
      <c r="CS289" s="46"/>
      <c r="CT289" s="46"/>
      <c r="CU289" s="46"/>
      <c r="CV289" s="46"/>
      <c r="CW289" s="46"/>
      <c r="CX289" s="46"/>
      <c r="CY289" s="46"/>
      <c r="CZ289" s="46"/>
      <c r="DA289" s="46"/>
      <c r="DB289" s="46"/>
      <c r="DC289" s="46"/>
      <c r="DD289" s="46"/>
      <c r="DE289" s="46"/>
      <c r="DF289" s="46"/>
      <c r="DG289" s="46"/>
      <c r="DH289" s="46"/>
      <c r="DI289" s="46"/>
      <c r="DJ289" s="46"/>
      <c r="DK289" s="46"/>
      <c r="DL289" s="46"/>
      <c r="DM289" s="46"/>
      <c r="DN289" s="46"/>
      <c r="DO289" s="46"/>
      <c r="DP289" s="46"/>
      <c r="DQ289" s="46"/>
      <c r="DR289" s="46"/>
      <c r="DS289" s="46"/>
      <c r="DT289" s="46"/>
      <c r="DU289" s="46"/>
      <c r="DV289" s="46"/>
      <c r="DW289" s="46"/>
      <c r="DX289" s="46"/>
      <c r="DY289" s="46"/>
      <c r="DZ289" s="46"/>
      <c r="EA289" s="46"/>
      <c r="EB289" s="46"/>
      <c r="EC289" s="46"/>
      <c r="ED289" s="46"/>
      <c r="EE289" s="46"/>
      <c r="EF289" s="46"/>
      <c r="EG289" s="46"/>
      <c r="EH289" s="46"/>
      <c r="EI289" s="46"/>
      <c r="EJ289" s="46"/>
      <c r="EK289" s="46"/>
      <c r="EL289" s="46"/>
      <c r="EM289" s="46"/>
      <c r="EN289" s="46"/>
    </row>
    <row r="290" spans="1:144" s="92" customFormat="1" ht="11.25" customHeight="1">
      <c r="A290" s="13" t="s">
        <v>428</v>
      </c>
      <c r="B290" s="10" t="s">
        <v>47</v>
      </c>
      <c r="C290" s="9" t="s">
        <v>39</v>
      </c>
      <c r="D290" s="10" t="s">
        <v>53</v>
      </c>
      <c r="E290" s="10" t="s">
        <v>54</v>
      </c>
      <c r="F290" s="10"/>
      <c r="G290" s="14" t="s">
        <v>55</v>
      </c>
      <c r="H290" s="23" t="s">
        <v>434</v>
      </c>
      <c r="I290" s="17">
        <v>105.32</v>
      </c>
      <c r="J290" s="18"/>
      <c r="K290" s="17"/>
      <c r="L290" s="18"/>
      <c r="M290" s="17">
        <v>105.32</v>
      </c>
      <c r="N290" s="18"/>
      <c r="O290" s="17"/>
      <c r="P290" s="18"/>
      <c r="Q290" s="17"/>
      <c r="R290" s="18"/>
      <c r="S290" s="17"/>
      <c r="T290" s="18"/>
      <c r="U290" s="17"/>
      <c r="V290" s="18"/>
      <c r="W290" s="17"/>
      <c r="X290" s="18"/>
      <c r="Y290" s="17"/>
      <c r="Z290" s="18"/>
      <c r="AA290" s="17"/>
      <c r="AB290" s="18"/>
      <c r="AC290" s="10" t="s">
        <v>57</v>
      </c>
      <c r="AD290" s="10" t="s">
        <v>58</v>
      </c>
      <c r="AE290" s="24"/>
      <c r="AF290" s="24"/>
      <c r="AG290" s="24"/>
      <c r="AH290" s="26" t="e">
        <v>#VALUE!</v>
      </c>
      <c r="AI290" s="27"/>
      <c r="AJ290" s="27"/>
      <c r="AK290" s="26"/>
      <c r="AL290" s="26"/>
      <c r="AM290" s="24"/>
      <c r="AN290" s="34"/>
      <c r="AO290" s="34"/>
      <c r="AP290" s="34"/>
      <c r="AQ290" s="34"/>
      <c r="AR290" s="34"/>
      <c r="AS290" s="34"/>
      <c r="AT290" s="34"/>
      <c r="AU290" s="34"/>
      <c r="AV290" s="34"/>
      <c r="AW290" s="34"/>
      <c r="AX290" s="34"/>
      <c r="AY290" s="34"/>
      <c r="AZ290" s="34"/>
      <c r="BA290" s="34"/>
      <c r="BB290" s="34"/>
      <c r="BC290" s="34"/>
      <c r="BD290" s="34"/>
      <c r="BE290" s="34"/>
      <c r="BF290" s="34"/>
      <c r="BG290" s="34"/>
      <c r="BH290" s="34"/>
      <c r="BI290" s="34"/>
      <c r="BJ290" s="34"/>
      <c r="BK290" s="34"/>
      <c r="BL290" s="34"/>
      <c r="BM290" s="34"/>
      <c r="BN290" s="34"/>
      <c r="BO290" s="34"/>
      <c r="BP290" s="34"/>
      <c r="BQ290" s="34"/>
      <c r="BR290" s="34"/>
      <c r="BS290" s="34"/>
      <c r="BT290" s="34"/>
      <c r="BU290" s="34"/>
      <c r="BV290" s="34"/>
      <c r="BW290" s="34"/>
      <c r="BX290" s="34"/>
      <c r="BY290" s="34"/>
      <c r="BZ290" s="34"/>
      <c r="CA290" s="34"/>
      <c r="CB290" s="34"/>
      <c r="CC290" s="34"/>
      <c r="CD290" s="34"/>
      <c r="CE290" s="34"/>
      <c r="CF290" s="34"/>
      <c r="CG290" s="34"/>
      <c r="CH290" s="34"/>
      <c r="CI290" s="34"/>
      <c r="CJ290" s="34"/>
      <c r="CK290" s="34"/>
      <c r="CL290" s="34"/>
      <c r="CM290" s="34"/>
      <c r="CN290" s="34"/>
      <c r="CO290" s="34"/>
      <c r="CP290" s="34"/>
      <c r="CQ290" s="34"/>
      <c r="CR290" s="34"/>
      <c r="CS290" s="34"/>
      <c r="CT290" s="34"/>
      <c r="CU290" s="34"/>
      <c r="CV290" s="34"/>
      <c r="CW290" s="34"/>
      <c r="CX290" s="34"/>
      <c r="CY290" s="34"/>
      <c r="CZ290" s="34"/>
      <c r="DA290" s="34"/>
      <c r="DB290" s="34"/>
      <c r="DC290" s="34"/>
      <c r="DD290" s="34"/>
      <c r="DE290" s="34"/>
      <c r="DF290" s="34"/>
      <c r="DG290" s="34"/>
      <c r="DH290" s="34"/>
      <c r="DI290" s="34"/>
      <c r="DJ290" s="34"/>
      <c r="DK290" s="34"/>
      <c r="DL290" s="34"/>
      <c r="DM290" s="34"/>
      <c r="DN290" s="34"/>
      <c r="DO290" s="34"/>
      <c r="DP290" s="34"/>
      <c r="DQ290" s="34"/>
      <c r="DR290" s="34"/>
      <c r="DS290" s="34"/>
      <c r="DT290" s="34"/>
      <c r="DU290" s="34"/>
      <c r="DV290" s="34"/>
      <c r="DW290" s="34"/>
      <c r="DX290" s="34"/>
      <c r="DY290" s="34"/>
      <c r="DZ290" s="34"/>
      <c r="EA290" s="34"/>
      <c r="EB290" s="34"/>
      <c r="EC290" s="34"/>
      <c r="ED290" s="34"/>
      <c r="EE290" s="34"/>
      <c r="EF290" s="34"/>
      <c r="EG290" s="34"/>
      <c r="EH290" s="34"/>
      <c r="EI290" s="34"/>
      <c r="EJ290" s="34"/>
      <c r="EK290" s="34"/>
      <c r="EL290" s="34"/>
      <c r="EM290" s="34"/>
      <c r="EN290" s="34"/>
    </row>
    <row r="291" spans="1:144" s="92" customFormat="1" ht="10.5" customHeight="1">
      <c r="A291" s="13" t="s">
        <v>428</v>
      </c>
      <c r="B291" s="33" t="s">
        <v>62</v>
      </c>
      <c r="C291" s="9" t="s">
        <v>39</v>
      </c>
      <c r="D291" s="10" t="s">
        <v>48</v>
      </c>
      <c r="E291" s="11" t="s">
        <v>42</v>
      </c>
      <c r="F291" s="33" t="s">
        <v>73</v>
      </c>
      <c r="G291" s="51" t="s">
        <v>129</v>
      </c>
      <c r="H291" s="36" t="s">
        <v>130</v>
      </c>
      <c r="I291" s="39">
        <v>0</v>
      </c>
      <c r="J291" s="40">
        <v>0</v>
      </c>
      <c r="K291" s="39">
        <v>0</v>
      </c>
      <c r="L291" s="40">
        <v>0</v>
      </c>
      <c r="M291" s="39">
        <v>1319.5771590909089</v>
      </c>
      <c r="N291" s="40">
        <v>15.61</v>
      </c>
      <c r="O291" s="39">
        <v>0</v>
      </c>
      <c r="P291" s="40">
        <v>0</v>
      </c>
      <c r="Q291" s="39">
        <v>0</v>
      </c>
      <c r="R291" s="40"/>
      <c r="S291" s="39">
        <v>0</v>
      </c>
      <c r="T291" s="40"/>
      <c r="U291" s="39">
        <v>0</v>
      </c>
      <c r="V291" s="40"/>
      <c r="W291" s="39">
        <v>0</v>
      </c>
      <c r="X291" s="40"/>
      <c r="Y291" s="39">
        <v>0</v>
      </c>
      <c r="Z291" s="40"/>
      <c r="AA291" s="39">
        <v>0</v>
      </c>
      <c r="AB291" s="40"/>
      <c r="AC291" s="41" t="s">
        <v>57</v>
      </c>
      <c r="AD291" s="33" t="s">
        <v>46</v>
      </c>
      <c r="AE291" s="36"/>
      <c r="AF291" s="33" t="s">
        <v>76</v>
      </c>
      <c r="AG291" s="34">
        <v>418.6</v>
      </c>
      <c r="AH291" s="42"/>
      <c r="AI291" s="36" t="s">
        <v>429</v>
      </c>
      <c r="AJ291" s="36"/>
      <c r="AK291" s="44">
        <v>0.6</v>
      </c>
      <c r="AL291" s="39">
        <f ca="1">9.366/0.11</f>
        <v>85.145454545454541</v>
      </c>
      <c r="AM291" s="34"/>
    </row>
    <row r="292" spans="1:144" s="141" customFormat="1" ht="11.25" customHeight="1">
      <c r="A292" s="13" t="s">
        <v>428</v>
      </c>
      <c r="B292" s="33" t="s">
        <v>62</v>
      </c>
      <c r="C292" s="9" t="s">
        <v>39</v>
      </c>
      <c r="D292" s="10" t="s">
        <v>48</v>
      </c>
      <c r="E292" s="11" t="s">
        <v>42</v>
      </c>
      <c r="F292" s="10" t="s">
        <v>41</v>
      </c>
      <c r="G292" s="36" t="s">
        <v>74</v>
      </c>
      <c r="H292" s="36" t="s">
        <v>85</v>
      </c>
      <c r="I292" s="39">
        <v>0</v>
      </c>
      <c r="J292" s="40">
        <v>0</v>
      </c>
      <c r="K292" s="39">
        <v>0</v>
      </c>
      <c r="L292" s="40">
        <v>0</v>
      </c>
      <c r="M292" s="39">
        <v>175.90909090909093</v>
      </c>
      <c r="N292" s="40">
        <v>2</v>
      </c>
      <c r="O292" s="39">
        <v>175.90909090909093</v>
      </c>
      <c r="P292" s="40">
        <v>2</v>
      </c>
      <c r="Q292" s="39">
        <v>0</v>
      </c>
      <c r="R292" s="40">
        <v>0</v>
      </c>
      <c r="S292" s="39">
        <v>0</v>
      </c>
      <c r="T292" s="40"/>
      <c r="U292" s="39">
        <v>0</v>
      </c>
      <c r="V292" s="40"/>
      <c r="W292" s="39">
        <v>0</v>
      </c>
      <c r="X292" s="40"/>
      <c r="Y292" s="39">
        <v>0</v>
      </c>
      <c r="Z292" s="40"/>
      <c r="AA292" s="39">
        <v>0</v>
      </c>
      <c r="AB292" s="40"/>
      <c r="AC292" s="41" t="s">
        <v>57</v>
      </c>
      <c r="AD292" s="33" t="s">
        <v>46</v>
      </c>
      <c r="AE292" s="36"/>
      <c r="AF292" s="33" t="s">
        <v>76</v>
      </c>
      <c r="AG292" s="33">
        <v>418.6</v>
      </c>
      <c r="AH292" s="42">
        <v>13160</v>
      </c>
      <c r="AI292" s="36"/>
      <c r="AJ292" s="36"/>
      <c r="AK292" s="44"/>
      <c r="AL292" s="39"/>
      <c r="AM292" s="34"/>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6"/>
      <c r="BZ292" s="46"/>
      <c r="CA292" s="46"/>
      <c r="CB292" s="46"/>
      <c r="CC292" s="46"/>
      <c r="CD292" s="46"/>
      <c r="CE292" s="46"/>
      <c r="CF292" s="46"/>
      <c r="CG292" s="46"/>
      <c r="CH292" s="46"/>
      <c r="CI292" s="46"/>
      <c r="CJ292" s="46"/>
      <c r="CK292" s="46"/>
      <c r="CL292" s="46"/>
      <c r="CM292" s="46"/>
      <c r="CN292" s="46"/>
      <c r="CO292" s="46"/>
      <c r="CP292" s="46"/>
      <c r="CQ292" s="46"/>
      <c r="CR292" s="46"/>
      <c r="CS292" s="46"/>
      <c r="CT292" s="46"/>
      <c r="CU292" s="46"/>
      <c r="CV292" s="46"/>
      <c r="CW292" s="46"/>
      <c r="CX292" s="46"/>
      <c r="CY292" s="46"/>
      <c r="CZ292" s="46"/>
      <c r="DA292" s="46"/>
      <c r="DB292" s="46"/>
      <c r="DC292" s="46"/>
      <c r="DD292" s="46"/>
      <c r="DE292" s="46"/>
      <c r="DF292" s="46"/>
      <c r="DG292" s="46"/>
      <c r="DH292" s="46"/>
      <c r="DI292" s="46"/>
      <c r="DJ292" s="46"/>
      <c r="DK292" s="46"/>
      <c r="DL292" s="46"/>
      <c r="DM292" s="46"/>
      <c r="DN292" s="46"/>
      <c r="DO292" s="46"/>
      <c r="DP292" s="46"/>
      <c r="DQ292" s="46"/>
      <c r="DR292" s="46"/>
      <c r="DS292" s="46"/>
      <c r="DT292" s="46"/>
      <c r="DU292" s="46"/>
      <c r="DV292" s="46"/>
      <c r="DW292" s="46"/>
      <c r="DX292" s="46"/>
      <c r="DY292" s="46"/>
      <c r="DZ292" s="46"/>
      <c r="EA292" s="46"/>
      <c r="EB292" s="46"/>
      <c r="EC292" s="46"/>
      <c r="ED292" s="46"/>
      <c r="EE292" s="46"/>
      <c r="EF292" s="46"/>
      <c r="EG292" s="46"/>
      <c r="EH292" s="46"/>
      <c r="EI292" s="46"/>
      <c r="EJ292" s="46"/>
      <c r="EK292" s="46"/>
      <c r="EL292" s="46"/>
      <c r="EM292" s="46"/>
      <c r="EN292" s="46"/>
    </row>
    <row r="293" spans="1:144" s="46" customFormat="1" ht="11.25" customHeight="1">
      <c r="A293" s="13" t="s">
        <v>428</v>
      </c>
      <c r="B293" s="33" t="s">
        <v>62</v>
      </c>
      <c r="C293" s="9" t="s">
        <v>39</v>
      </c>
      <c r="D293" s="10" t="s">
        <v>48</v>
      </c>
      <c r="E293" s="11" t="s">
        <v>42</v>
      </c>
      <c r="F293" s="33" t="s">
        <v>113</v>
      </c>
      <c r="G293" s="51" t="s">
        <v>241</v>
      </c>
      <c r="H293" s="36" t="s">
        <v>432</v>
      </c>
      <c r="I293" s="39">
        <v>3652.7962499999999</v>
      </c>
      <c r="J293" s="40">
        <v>53.1</v>
      </c>
      <c r="K293" s="39">
        <v>0</v>
      </c>
      <c r="L293" s="40">
        <v>0</v>
      </c>
      <c r="M293" s="39">
        <v>1937.2395833333335</v>
      </c>
      <c r="N293" s="40">
        <v>12.5</v>
      </c>
      <c r="O293" s="39">
        <v>0</v>
      </c>
      <c r="P293" s="40">
        <v>0</v>
      </c>
      <c r="Q293" s="39"/>
      <c r="R293" s="40"/>
      <c r="S293" s="39"/>
      <c r="T293" s="40"/>
      <c r="U293" s="39"/>
      <c r="V293" s="40"/>
      <c r="W293" s="39"/>
      <c r="X293" s="40"/>
      <c r="Y293" s="39"/>
      <c r="Z293" s="40"/>
      <c r="AA293" s="39"/>
      <c r="AB293" s="40"/>
      <c r="AC293" s="41" t="s">
        <v>57</v>
      </c>
      <c r="AD293" s="33" t="s">
        <v>46</v>
      </c>
      <c r="AE293" s="36"/>
      <c r="AF293" s="33" t="s">
        <v>76</v>
      </c>
      <c r="AG293" s="34">
        <v>418.6</v>
      </c>
      <c r="AH293" s="42"/>
      <c r="AI293" s="36" t="s">
        <v>433</v>
      </c>
      <c r="AJ293" s="36" t="s">
        <v>243</v>
      </c>
      <c r="AK293" s="44">
        <v>0.9</v>
      </c>
      <c r="AL293" s="39">
        <f ca="1">59.04/0.06</f>
        <v>984</v>
      </c>
      <c r="AM293" s="34"/>
    </row>
    <row r="294" spans="1:144" s="30" customFormat="1" ht="11.25" customHeight="1">
      <c r="A294" s="30" t="s">
        <v>435</v>
      </c>
      <c r="B294" s="53" t="s">
        <v>84</v>
      </c>
      <c r="C294" s="11" t="s">
        <v>37</v>
      </c>
      <c r="D294" s="10" t="s">
        <v>40</v>
      </c>
      <c r="E294" s="9" t="s">
        <v>42</v>
      </c>
      <c r="F294" s="10" t="s">
        <v>41</v>
      </c>
      <c r="G294" s="14" t="s">
        <v>85</v>
      </c>
      <c r="H294" s="14"/>
      <c r="I294" s="55">
        <v>0</v>
      </c>
      <c r="J294" s="18">
        <v>0</v>
      </c>
      <c r="K294" s="55">
        <v>0</v>
      </c>
      <c r="L294" s="18">
        <v>0</v>
      </c>
      <c r="M294" s="55">
        <v>5.7549999999999999</v>
      </c>
      <c r="N294" s="18">
        <v>2.64E-2</v>
      </c>
      <c r="O294" s="55">
        <v>0</v>
      </c>
      <c r="P294" s="18">
        <v>0</v>
      </c>
      <c r="Q294" s="55">
        <v>0</v>
      </c>
      <c r="R294" s="18">
        <v>0</v>
      </c>
      <c r="S294" s="55">
        <v>0</v>
      </c>
      <c r="T294" s="18">
        <v>0</v>
      </c>
      <c r="U294" s="55">
        <v>0</v>
      </c>
      <c r="V294" s="18">
        <v>0</v>
      </c>
      <c r="W294" s="55">
        <v>0</v>
      </c>
      <c r="X294" s="18">
        <v>0</v>
      </c>
      <c r="Y294" s="55">
        <v>0</v>
      </c>
      <c r="Z294" s="18">
        <v>0</v>
      </c>
      <c r="AA294" s="55">
        <v>0</v>
      </c>
      <c r="AB294" s="18">
        <v>0</v>
      </c>
      <c r="AC294" s="10" t="s">
        <v>45</v>
      </c>
      <c r="AD294" s="10" t="s">
        <v>46</v>
      </c>
      <c r="AE294" s="8" t="s">
        <v>71</v>
      </c>
      <c r="AF294" s="8" t="s">
        <v>86</v>
      </c>
      <c r="AG294" s="56">
        <v>4.42</v>
      </c>
      <c r="AH294" s="57"/>
      <c r="AI294" s="21" t="s">
        <v>146</v>
      </c>
      <c r="AJ294" s="21" t="s">
        <v>146</v>
      </c>
      <c r="AK294" s="59">
        <v>9.9547511312217202E-2</v>
      </c>
      <c r="AL294" s="60">
        <v>2.64E-2</v>
      </c>
      <c r="AM294" s="30" t="s">
        <v>87</v>
      </c>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c r="BV294" s="46"/>
      <c r="BW294" s="46"/>
      <c r="BX294" s="46"/>
      <c r="BY294" s="46"/>
      <c r="BZ294" s="46"/>
      <c r="CA294" s="46"/>
      <c r="CB294" s="46"/>
      <c r="CC294" s="46"/>
      <c r="CD294" s="46"/>
      <c r="CE294" s="46"/>
      <c r="CF294" s="46"/>
      <c r="CG294" s="46"/>
      <c r="CH294" s="46"/>
      <c r="CI294" s="46"/>
      <c r="CJ294" s="46"/>
      <c r="CK294" s="46"/>
      <c r="CL294" s="46"/>
      <c r="CM294" s="46"/>
      <c r="CN294" s="46"/>
      <c r="CO294" s="46"/>
      <c r="CP294" s="46"/>
      <c r="CQ294" s="46"/>
      <c r="CR294" s="46"/>
      <c r="CS294" s="46"/>
      <c r="CT294" s="46"/>
      <c r="CU294" s="46"/>
      <c r="CV294" s="46"/>
      <c r="CW294" s="46"/>
      <c r="CX294" s="46"/>
      <c r="CY294" s="46"/>
      <c r="CZ294" s="46"/>
      <c r="DA294" s="46"/>
      <c r="DB294" s="46"/>
      <c r="DC294" s="46"/>
      <c r="DD294" s="46"/>
      <c r="DE294" s="46"/>
      <c r="DF294" s="46"/>
      <c r="DG294" s="46"/>
      <c r="DH294" s="46"/>
      <c r="DI294" s="46"/>
      <c r="DJ294" s="46"/>
      <c r="DK294" s="46"/>
      <c r="DL294" s="46"/>
      <c r="DM294" s="46"/>
      <c r="DN294" s="46"/>
      <c r="DO294" s="46"/>
      <c r="DP294" s="46"/>
      <c r="DQ294" s="46"/>
      <c r="DR294" s="46"/>
      <c r="DS294" s="46"/>
      <c r="DT294" s="46"/>
      <c r="DU294" s="46"/>
      <c r="DV294" s="46"/>
      <c r="DW294" s="46"/>
      <c r="DX294" s="46"/>
      <c r="DY294" s="46"/>
      <c r="DZ294" s="46"/>
      <c r="EA294" s="46"/>
      <c r="EB294" s="46"/>
      <c r="EC294" s="46"/>
      <c r="ED294" s="46"/>
      <c r="EE294" s="46"/>
      <c r="EF294" s="46"/>
      <c r="EG294" s="46"/>
      <c r="EH294" s="46"/>
      <c r="EI294" s="46"/>
      <c r="EJ294" s="46"/>
      <c r="EK294" s="46"/>
      <c r="EL294" s="46"/>
      <c r="EM294" s="46"/>
      <c r="EN294" s="46"/>
    </row>
    <row r="295" spans="1:144" s="30" customFormat="1" ht="11.25" customHeight="1">
      <c r="A295" s="30" t="s">
        <v>435</v>
      </c>
      <c r="B295" s="10" t="s">
        <v>84</v>
      </c>
      <c r="C295" s="11" t="s">
        <v>37</v>
      </c>
      <c r="D295" s="9" t="s">
        <v>88</v>
      </c>
      <c r="E295" s="9" t="s">
        <v>42</v>
      </c>
      <c r="F295" s="11" t="s">
        <v>42</v>
      </c>
      <c r="G295" s="45" t="s">
        <v>89</v>
      </c>
      <c r="H295" s="45"/>
      <c r="I295" s="61">
        <v>0</v>
      </c>
      <c r="J295" s="18">
        <v>0</v>
      </c>
      <c r="K295" s="61">
        <v>60</v>
      </c>
      <c r="L295" s="18">
        <v>0</v>
      </c>
      <c r="M295" s="61">
        <v>0</v>
      </c>
      <c r="N295" s="18">
        <v>0</v>
      </c>
      <c r="O295" s="61">
        <v>0</v>
      </c>
      <c r="P295" s="18">
        <v>0</v>
      </c>
      <c r="Q295" s="61">
        <v>0</v>
      </c>
      <c r="R295" s="18">
        <v>0</v>
      </c>
      <c r="S295" s="61">
        <v>0</v>
      </c>
      <c r="T295" s="18">
        <v>0</v>
      </c>
      <c r="U295" s="61">
        <v>0</v>
      </c>
      <c r="V295" s="18">
        <v>0</v>
      </c>
      <c r="W295" s="61">
        <v>0</v>
      </c>
      <c r="X295" s="18">
        <v>0</v>
      </c>
      <c r="Y295" s="61">
        <v>0</v>
      </c>
      <c r="Z295" s="18">
        <v>0</v>
      </c>
      <c r="AA295" s="61">
        <v>0</v>
      </c>
      <c r="AB295" s="18">
        <v>0</v>
      </c>
      <c r="AC295" s="10" t="s">
        <v>57</v>
      </c>
      <c r="AD295" s="10" t="s">
        <v>58</v>
      </c>
      <c r="AE295" s="8" t="s">
        <v>71</v>
      </c>
      <c r="AF295" s="8" t="s">
        <v>71</v>
      </c>
      <c r="AG295" s="62" t="s">
        <v>90</v>
      </c>
      <c r="AH295" s="57"/>
      <c r="AI295" s="21" t="s">
        <v>71</v>
      </c>
      <c r="AJ295" s="21" t="s">
        <v>71</v>
      </c>
      <c r="AK295" s="63" t="s">
        <v>71</v>
      </c>
      <c r="AL295" s="60">
        <v>0</v>
      </c>
      <c r="AM295" s="30" t="s">
        <v>71</v>
      </c>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c r="EN295" s="13"/>
    </row>
    <row r="296" spans="1:144" s="30" customFormat="1" ht="11.25" customHeight="1">
      <c r="A296" s="30" t="s">
        <v>435</v>
      </c>
      <c r="B296" s="10" t="s">
        <v>47</v>
      </c>
      <c r="C296" s="11" t="s">
        <v>37</v>
      </c>
      <c r="D296" s="10" t="s">
        <v>48</v>
      </c>
      <c r="E296" s="11" t="s">
        <v>42</v>
      </c>
      <c r="F296" s="10" t="s">
        <v>41</v>
      </c>
      <c r="G296" s="14" t="s">
        <v>49</v>
      </c>
      <c r="H296" s="23" t="s">
        <v>436</v>
      </c>
      <c r="I296" s="17"/>
      <c r="J296" s="18"/>
      <c r="K296" s="17"/>
      <c r="L296" s="18"/>
      <c r="M296" s="17">
        <v>3.9780000000000002</v>
      </c>
      <c r="N296" s="18">
        <v>0.1</v>
      </c>
      <c r="O296" s="17"/>
      <c r="P296" s="18"/>
      <c r="Q296" s="17"/>
      <c r="R296" s="18"/>
      <c r="S296" s="17"/>
      <c r="T296" s="18"/>
      <c r="U296" s="17"/>
      <c r="V296" s="18"/>
      <c r="W296" s="17"/>
      <c r="X296" s="18"/>
      <c r="Y296" s="17"/>
      <c r="Z296" s="18"/>
      <c r="AA296" s="17"/>
      <c r="AB296" s="18"/>
      <c r="AC296" s="10" t="s">
        <v>45</v>
      </c>
      <c r="AD296" s="10" t="s">
        <v>46</v>
      </c>
      <c r="AE296" s="24"/>
      <c r="AF296" s="24"/>
      <c r="AG296" s="25">
        <v>4.42</v>
      </c>
      <c r="AH296" s="26">
        <v>320</v>
      </c>
      <c r="AI296" s="27"/>
      <c r="AJ296" s="27"/>
      <c r="AK296" s="26"/>
      <c r="AL296" s="26"/>
      <c r="AM296" s="24" t="s">
        <v>120</v>
      </c>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c r="EN296" s="13"/>
    </row>
    <row r="297" spans="1:144" s="30" customFormat="1" ht="12" customHeight="1">
      <c r="A297" s="30" t="s">
        <v>435</v>
      </c>
      <c r="B297" s="10" t="s">
        <v>47</v>
      </c>
      <c r="C297" s="11" t="s">
        <v>37</v>
      </c>
      <c r="D297" s="10" t="s">
        <v>53</v>
      </c>
      <c r="E297" s="10" t="s">
        <v>54</v>
      </c>
      <c r="F297" s="10"/>
      <c r="G297" s="14" t="s">
        <v>55</v>
      </c>
      <c r="H297" s="23" t="s">
        <v>437</v>
      </c>
      <c r="I297" s="17">
        <v>115.83</v>
      </c>
      <c r="J297" s="18"/>
      <c r="K297" s="17"/>
      <c r="L297" s="18"/>
      <c r="M297" s="17">
        <v>115.83</v>
      </c>
      <c r="N297" s="18"/>
      <c r="O297" s="17"/>
      <c r="P297" s="18"/>
      <c r="Q297" s="17"/>
      <c r="R297" s="18"/>
      <c r="S297" s="17"/>
      <c r="T297" s="18"/>
      <c r="U297" s="17"/>
      <c r="V297" s="18"/>
      <c r="W297" s="17"/>
      <c r="X297" s="18"/>
      <c r="Y297" s="17"/>
      <c r="Z297" s="20"/>
      <c r="AA297" s="17"/>
      <c r="AB297" s="18"/>
      <c r="AC297" s="10" t="s">
        <v>57</v>
      </c>
      <c r="AD297" s="10" t="s">
        <v>58</v>
      </c>
      <c r="AE297" s="24"/>
      <c r="AF297" s="24"/>
      <c r="AG297" s="24"/>
      <c r="AH297" s="26" t="e">
        <v>#VALUE!</v>
      </c>
      <c r="AI297" s="27"/>
      <c r="AJ297" s="27"/>
      <c r="AK297" s="26"/>
      <c r="AL297" s="26"/>
      <c r="AM297" s="24"/>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c r="EN297" s="13"/>
    </row>
    <row r="298" spans="1:144" s="30" customFormat="1" ht="11.25" customHeight="1">
      <c r="A298" s="142" t="s">
        <v>438</v>
      </c>
      <c r="B298" s="98" t="s">
        <v>441</v>
      </c>
      <c r="C298" s="11" t="s">
        <v>37</v>
      </c>
      <c r="D298" s="98" t="s">
        <v>48</v>
      </c>
      <c r="E298" s="98" t="s">
        <v>42</v>
      </c>
      <c r="F298" s="98" t="s">
        <v>42</v>
      </c>
      <c r="G298" s="108" t="s">
        <v>237</v>
      </c>
      <c r="H298" s="108"/>
      <c r="I298" s="110"/>
      <c r="J298" s="110"/>
      <c r="K298" s="110"/>
      <c r="L298" s="110"/>
      <c r="M298" s="110"/>
      <c r="N298" s="110"/>
      <c r="O298" s="110">
        <v>34.323999999999998</v>
      </c>
      <c r="P298" s="110">
        <v>0.09</v>
      </c>
      <c r="Q298" s="110"/>
      <c r="R298" s="110"/>
      <c r="S298" s="110"/>
      <c r="T298" s="110"/>
      <c r="U298" s="110"/>
      <c r="V298" s="110"/>
      <c r="W298" s="110"/>
      <c r="X298" s="110"/>
      <c r="Y298" s="110">
        <v>3.8140000000000001</v>
      </c>
      <c r="Z298" s="110">
        <v>0.01</v>
      </c>
      <c r="AA298" s="110"/>
      <c r="AB298" s="109"/>
      <c r="AC298" s="111" t="s">
        <v>45</v>
      </c>
      <c r="AD298" s="98" t="s">
        <v>46</v>
      </c>
      <c r="AE298" s="98"/>
      <c r="AF298" s="98"/>
      <c r="AG298" s="108"/>
      <c r="AH298" s="108"/>
      <c r="AI298" s="107"/>
      <c r="AJ298" s="107"/>
      <c r="AK298" s="108"/>
      <c r="AL298" s="108"/>
      <c r="AM298" s="108"/>
    </row>
    <row r="299" spans="1:144" s="30" customFormat="1" ht="11.25" customHeight="1">
      <c r="A299" s="30" t="s">
        <v>438</v>
      </c>
      <c r="B299" s="10" t="s">
        <v>47</v>
      </c>
      <c r="C299" s="11" t="s">
        <v>37</v>
      </c>
      <c r="D299" s="10" t="s">
        <v>48</v>
      </c>
      <c r="E299" s="11" t="s">
        <v>42</v>
      </c>
      <c r="F299" s="10" t="s">
        <v>41</v>
      </c>
      <c r="G299" s="14" t="s">
        <v>49</v>
      </c>
      <c r="H299" s="23" t="s">
        <v>439</v>
      </c>
      <c r="I299" s="17"/>
      <c r="J299" s="18"/>
      <c r="K299" s="17"/>
      <c r="L299" s="18"/>
      <c r="M299" s="17"/>
      <c r="N299" s="18"/>
      <c r="O299" s="17">
        <v>55.088000000000001</v>
      </c>
      <c r="P299" s="18">
        <v>0.17</v>
      </c>
      <c r="Q299" s="17"/>
      <c r="R299" s="18"/>
      <c r="S299" s="17"/>
      <c r="T299" s="18"/>
      <c r="U299" s="17"/>
      <c r="V299" s="18"/>
      <c r="W299" s="17"/>
      <c r="X299" s="18"/>
      <c r="Y299" s="17">
        <v>15.679</v>
      </c>
      <c r="Z299" s="18"/>
      <c r="AA299" s="17"/>
      <c r="AB299" s="18"/>
      <c r="AC299" s="10" t="s">
        <v>45</v>
      </c>
      <c r="AD299" s="10" t="s">
        <v>46</v>
      </c>
      <c r="AE299" s="24"/>
      <c r="AF299" s="24"/>
      <c r="AG299" s="25"/>
      <c r="AH299" s="26">
        <v>544</v>
      </c>
      <c r="AI299" s="27"/>
      <c r="AJ299" s="27"/>
      <c r="AK299" s="26"/>
      <c r="AL299" s="26"/>
      <c r="AM299" s="24" t="s">
        <v>440</v>
      </c>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c r="EN299" s="13"/>
    </row>
    <row r="300" spans="1:144" s="30" customFormat="1" ht="11.25" customHeight="1">
      <c r="A300" s="30" t="s">
        <v>438</v>
      </c>
      <c r="B300" s="10" t="s">
        <v>47</v>
      </c>
      <c r="C300" s="11" t="s">
        <v>37</v>
      </c>
      <c r="D300" s="10" t="s">
        <v>53</v>
      </c>
      <c r="E300" s="10" t="s">
        <v>54</v>
      </c>
      <c r="F300" s="10"/>
      <c r="G300" s="14" t="s">
        <v>55</v>
      </c>
      <c r="H300" s="23" t="s">
        <v>442</v>
      </c>
      <c r="I300" s="17">
        <v>60</v>
      </c>
      <c r="J300" s="18"/>
      <c r="K300" s="17"/>
      <c r="L300" s="18"/>
      <c r="M300" s="17">
        <v>60</v>
      </c>
      <c r="N300" s="18"/>
      <c r="O300" s="17"/>
      <c r="P300" s="18"/>
      <c r="Q300" s="17"/>
      <c r="R300" s="18"/>
      <c r="S300" s="17"/>
      <c r="T300" s="18"/>
      <c r="U300" s="17"/>
      <c r="V300" s="18"/>
      <c r="W300" s="17"/>
      <c r="X300" s="18"/>
      <c r="Y300" s="17"/>
      <c r="Z300" s="18"/>
      <c r="AA300" s="17"/>
      <c r="AB300" s="18"/>
      <c r="AC300" s="10" t="s">
        <v>57</v>
      </c>
      <c r="AD300" s="10" t="s">
        <v>58</v>
      </c>
      <c r="AE300" s="24"/>
      <c r="AF300" s="24"/>
      <c r="AG300" s="24"/>
      <c r="AH300" s="26" t="e">
        <v>#VALUE!</v>
      </c>
      <c r="AI300" s="27"/>
      <c r="AJ300" s="27"/>
      <c r="AK300" s="26"/>
      <c r="AL300" s="26"/>
      <c r="AM300" s="24"/>
    </row>
    <row r="301" spans="1:144" s="30" customFormat="1" ht="11.25" customHeight="1">
      <c r="A301" s="34" t="s">
        <v>443</v>
      </c>
      <c r="B301" s="53" t="s">
        <v>84</v>
      </c>
      <c r="C301" s="9" t="s">
        <v>39</v>
      </c>
      <c r="D301" s="10" t="s">
        <v>40</v>
      </c>
      <c r="E301" s="9" t="s">
        <v>42</v>
      </c>
      <c r="F301" s="33" t="s">
        <v>73</v>
      </c>
      <c r="G301" s="14" t="s">
        <v>85</v>
      </c>
      <c r="H301" s="14"/>
      <c r="I301" s="39">
        <v>0</v>
      </c>
      <c r="J301" s="18">
        <v>0</v>
      </c>
      <c r="K301" s="39">
        <v>603.43188417373938</v>
      </c>
      <c r="L301" s="18">
        <v>4.4994596054780978</v>
      </c>
      <c r="M301" s="39">
        <v>0</v>
      </c>
      <c r="N301" s="18">
        <v>0</v>
      </c>
      <c r="O301" s="39">
        <v>100.97275886170742</v>
      </c>
      <c r="P301" s="18">
        <v>0.75289815217156852</v>
      </c>
      <c r="Q301" s="39">
        <v>0</v>
      </c>
      <c r="R301" s="18">
        <v>0</v>
      </c>
      <c r="S301" s="39">
        <v>100.97275886170742</v>
      </c>
      <c r="T301" s="18">
        <v>0.75289815217156852</v>
      </c>
      <c r="U301" s="39">
        <v>0</v>
      </c>
      <c r="V301" s="18">
        <v>0</v>
      </c>
      <c r="W301" s="39">
        <v>0</v>
      </c>
      <c r="X301" s="18">
        <v>0</v>
      </c>
      <c r="Y301" s="39">
        <v>0</v>
      </c>
      <c r="Z301" s="18">
        <v>0</v>
      </c>
      <c r="AA301" s="39">
        <v>0</v>
      </c>
      <c r="AB301" s="18">
        <v>0</v>
      </c>
      <c r="AC301" s="10" t="s">
        <v>45</v>
      </c>
      <c r="AD301" s="10" t="s">
        <v>46</v>
      </c>
      <c r="AE301" s="8" t="s">
        <v>71</v>
      </c>
      <c r="AF301" s="8" t="s">
        <v>86</v>
      </c>
      <c r="AG301" s="56">
        <v>72.77</v>
      </c>
      <c r="AH301" s="57"/>
      <c r="AI301" s="21" t="s">
        <v>445</v>
      </c>
      <c r="AJ301" s="21" t="s">
        <v>445</v>
      </c>
      <c r="AK301" s="59">
        <v>0.27483853236223721</v>
      </c>
      <c r="AL301" s="60">
        <v>6.0052559098212352</v>
      </c>
      <c r="AM301" s="30" t="s">
        <v>87</v>
      </c>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c r="EN301" s="13"/>
    </row>
    <row r="302" spans="1:144" s="30" customFormat="1" ht="11.25" customHeight="1">
      <c r="A302" s="34" t="s">
        <v>443</v>
      </c>
      <c r="B302" s="53" t="s">
        <v>84</v>
      </c>
      <c r="C302" s="9" t="s">
        <v>39</v>
      </c>
      <c r="D302" s="10" t="s">
        <v>40</v>
      </c>
      <c r="E302" s="9" t="s">
        <v>42</v>
      </c>
      <c r="F302" s="10" t="s">
        <v>41</v>
      </c>
      <c r="G302" s="14" t="s">
        <v>85</v>
      </c>
      <c r="H302" s="14"/>
      <c r="I302" s="39">
        <v>0</v>
      </c>
      <c r="J302" s="18">
        <v>0</v>
      </c>
      <c r="K302" s="39">
        <v>198.0761158262606</v>
      </c>
      <c r="L302" s="18">
        <v>1.4769446317716566</v>
      </c>
      <c r="M302" s="39">
        <v>0</v>
      </c>
      <c r="N302" s="18">
        <v>0</v>
      </c>
      <c r="O302" s="39">
        <v>33.144241138292557</v>
      </c>
      <c r="P302" s="18">
        <v>0.24713831918098569</v>
      </c>
      <c r="Q302" s="39">
        <v>0</v>
      </c>
      <c r="R302" s="18">
        <v>0</v>
      </c>
      <c r="S302" s="39">
        <v>33.144241138292557</v>
      </c>
      <c r="T302" s="18">
        <v>0.24713831918098569</v>
      </c>
      <c r="U302" s="39">
        <v>0</v>
      </c>
      <c r="V302" s="18">
        <v>0</v>
      </c>
      <c r="W302" s="39">
        <v>0</v>
      </c>
      <c r="X302" s="18">
        <v>0</v>
      </c>
      <c r="Y302" s="39">
        <v>0</v>
      </c>
      <c r="Z302" s="18">
        <v>0</v>
      </c>
      <c r="AA302" s="39">
        <v>0</v>
      </c>
      <c r="AB302" s="18">
        <v>0</v>
      </c>
      <c r="AC302" s="10" t="s">
        <v>45</v>
      </c>
      <c r="AD302" s="10" t="s">
        <v>46</v>
      </c>
      <c r="AE302" s="8" t="s">
        <v>71</v>
      </c>
      <c r="AF302" s="8" t="s">
        <v>86</v>
      </c>
      <c r="AG302" s="56">
        <v>72.77</v>
      </c>
      <c r="AH302" s="57"/>
      <c r="AI302" s="21" t="s">
        <v>445</v>
      </c>
      <c r="AJ302" s="21" t="s">
        <v>445</v>
      </c>
      <c r="AK302" s="59">
        <v>0.27483853236223721</v>
      </c>
      <c r="AL302" s="60">
        <v>1.971221270133628</v>
      </c>
      <c r="AM302" s="30" t="s">
        <v>87</v>
      </c>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c r="EN302" s="13"/>
    </row>
    <row r="303" spans="1:144" s="13" customFormat="1" ht="11.25" customHeight="1">
      <c r="A303" s="34" t="s">
        <v>443</v>
      </c>
      <c r="B303" s="10" t="s">
        <v>84</v>
      </c>
      <c r="C303" s="9" t="s">
        <v>39</v>
      </c>
      <c r="D303" s="9" t="s">
        <v>88</v>
      </c>
      <c r="E303" s="9" t="s">
        <v>42</v>
      </c>
      <c r="F303" s="11" t="s">
        <v>42</v>
      </c>
      <c r="G303" s="45" t="s">
        <v>89</v>
      </c>
      <c r="H303" s="45"/>
      <c r="I303" s="61">
        <v>0</v>
      </c>
      <c r="J303" s="18">
        <v>0</v>
      </c>
      <c r="K303" s="61">
        <v>0</v>
      </c>
      <c r="L303" s="18">
        <v>0</v>
      </c>
      <c r="M303" s="61">
        <v>100</v>
      </c>
      <c r="N303" s="18">
        <v>0</v>
      </c>
      <c r="O303" s="61">
        <v>0</v>
      </c>
      <c r="P303" s="18">
        <v>0</v>
      </c>
      <c r="Q303" s="61">
        <v>0</v>
      </c>
      <c r="R303" s="18">
        <v>0</v>
      </c>
      <c r="S303" s="61">
        <v>0</v>
      </c>
      <c r="T303" s="18">
        <v>0</v>
      </c>
      <c r="U303" s="61">
        <v>0</v>
      </c>
      <c r="V303" s="18">
        <v>0</v>
      </c>
      <c r="W303" s="61">
        <v>0</v>
      </c>
      <c r="X303" s="18">
        <v>0</v>
      </c>
      <c r="Y303" s="61">
        <v>0</v>
      </c>
      <c r="Z303" s="18">
        <v>0</v>
      </c>
      <c r="AA303" s="61">
        <v>0</v>
      </c>
      <c r="AB303" s="18">
        <v>0</v>
      </c>
      <c r="AC303" s="10" t="s">
        <v>57</v>
      </c>
      <c r="AD303" s="10" t="s">
        <v>58</v>
      </c>
      <c r="AE303" s="8" t="s">
        <v>71</v>
      </c>
      <c r="AF303" s="8" t="s">
        <v>71</v>
      </c>
      <c r="AG303" s="62" t="s">
        <v>90</v>
      </c>
      <c r="AH303" s="57"/>
      <c r="AI303" s="21" t="s">
        <v>71</v>
      </c>
      <c r="AJ303" s="21" t="s">
        <v>71</v>
      </c>
      <c r="AK303" s="63" t="s">
        <v>71</v>
      </c>
      <c r="AL303" s="60">
        <v>0</v>
      </c>
      <c r="AM303" s="30" t="s">
        <v>71</v>
      </c>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c r="BV303" s="46"/>
      <c r="BW303" s="46"/>
      <c r="BX303" s="46"/>
      <c r="BY303" s="46"/>
      <c r="BZ303" s="46"/>
      <c r="CA303" s="46"/>
      <c r="CB303" s="46"/>
      <c r="CC303" s="46"/>
      <c r="CD303" s="46"/>
      <c r="CE303" s="46"/>
      <c r="CF303" s="46"/>
      <c r="CG303" s="46"/>
      <c r="CH303" s="46"/>
      <c r="CI303" s="46"/>
      <c r="CJ303" s="46"/>
      <c r="CK303" s="46"/>
      <c r="CL303" s="46"/>
      <c r="CM303" s="46"/>
      <c r="CN303" s="46"/>
      <c r="CO303" s="46"/>
      <c r="CP303" s="46"/>
      <c r="CQ303" s="46"/>
      <c r="CR303" s="46"/>
      <c r="CS303" s="46"/>
      <c r="CT303" s="46"/>
      <c r="CU303" s="46"/>
      <c r="CV303" s="46"/>
      <c r="CW303" s="46"/>
      <c r="CX303" s="46"/>
      <c r="CY303" s="46"/>
      <c r="CZ303" s="46"/>
      <c r="DA303" s="46"/>
      <c r="DB303" s="46"/>
      <c r="DC303" s="46"/>
      <c r="DD303" s="46"/>
      <c r="DE303" s="46"/>
      <c r="DF303" s="46"/>
      <c r="DG303" s="46"/>
      <c r="DH303" s="46"/>
      <c r="DI303" s="46"/>
      <c r="DJ303" s="46"/>
      <c r="DK303" s="46"/>
      <c r="DL303" s="46"/>
      <c r="DM303" s="46"/>
      <c r="DN303" s="46"/>
      <c r="DO303" s="46"/>
      <c r="DP303" s="46"/>
      <c r="DQ303" s="46"/>
      <c r="DR303" s="46"/>
      <c r="DS303" s="46"/>
      <c r="DT303" s="46"/>
      <c r="DU303" s="46"/>
      <c r="DV303" s="46"/>
      <c r="DW303" s="46"/>
      <c r="DX303" s="46"/>
      <c r="DY303" s="46"/>
      <c r="DZ303" s="46"/>
      <c r="EA303" s="46"/>
      <c r="EB303" s="46"/>
      <c r="EC303" s="46"/>
      <c r="ED303" s="46"/>
      <c r="EE303" s="46"/>
      <c r="EF303" s="46"/>
      <c r="EG303" s="46"/>
      <c r="EH303" s="46"/>
      <c r="EI303" s="46"/>
      <c r="EJ303" s="46"/>
      <c r="EK303" s="46"/>
      <c r="EL303" s="46"/>
      <c r="EM303" s="46"/>
      <c r="EN303" s="46"/>
    </row>
    <row r="304" spans="1:144" s="13" customFormat="1" ht="11.25" customHeight="1">
      <c r="A304" s="34" t="s">
        <v>443</v>
      </c>
      <c r="B304" s="53" t="s">
        <v>84</v>
      </c>
      <c r="C304" s="9" t="s">
        <v>39</v>
      </c>
      <c r="D304" s="10" t="s">
        <v>53</v>
      </c>
      <c r="E304" s="10" t="s">
        <v>54</v>
      </c>
      <c r="F304" s="10"/>
      <c r="G304" s="14" t="s">
        <v>116</v>
      </c>
      <c r="H304" s="14"/>
      <c r="I304" s="17">
        <v>166.72200000000001</v>
      </c>
      <c r="J304" s="18">
        <v>0</v>
      </c>
      <c r="K304" s="17">
        <v>0</v>
      </c>
      <c r="L304" s="18">
        <v>0</v>
      </c>
      <c r="M304" s="17">
        <v>166.72200000000001</v>
      </c>
      <c r="N304" s="18">
        <v>0</v>
      </c>
      <c r="O304" s="17">
        <v>0</v>
      </c>
      <c r="P304" s="18">
        <v>0</v>
      </c>
      <c r="Q304" s="17">
        <v>0</v>
      </c>
      <c r="R304" s="18">
        <v>0</v>
      </c>
      <c r="S304" s="17">
        <v>0</v>
      </c>
      <c r="T304" s="18">
        <v>0</v>
      </c>
      <c r="U304" s="17">
        <v>0</v>
      </c>
      <c r="V304" s="18">
        <v>0</v>
      </c>
      <c r="W304" s="17">
        <v>0</v>
      </c>
      <c r="X304" s="18">
        <v>0</v>
      </c>
      <c r="Y304" s="17">
        <v>0</v>
      </c>
      <c r="Z304" s="18">
        <v>0</v>
      </c>
      <c r="AA304" s="39">
        <v>0</v>
      </c>
      <c r="AB304" s="18">
        <v>0</v>
      </c>
      <c r="AC304" s="10" t="s">
        <v>57</v>
      </c>
      <c r="AD304" s="10" t="s">
        <v>58</v>
      </c>
      <c r="AE304" s="8" t="s">
        <v>71</v>
      </c>
      <c r="AF304" s="8" t="s">
        <v>71</v>
      </c>
      <c r="AG304" s="62" t="s">
        <v>71</v>
      </c>
      <c r="AH304" s="57"/>
      <c r="AI304" s="21" t="s">
        <v>71</v>
      </c>
      <c r="AJ304" s="21" t="s">
        <v>71</v>
      </c>
      <c r="AK304" s="63" t="s">
        <v>71</v>
      </c>
      <c r="AL304" s="60">
        <v>0</v>
      </c>
      <c r="AM304" s="30" t="s">
        <v>71</v>
      </c>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c r="BV304" s="46"/>
      <c r="BW304" s="46"/>
      <c r="BX304" s="46"/>
      <c r="BY304" s="46"/>
      <c r="BZ304" s="46"/>
      <c r="CA304" s="46"/>
      <c r="CB304" s="46"/>
      <c r="CC304" s="46"/>
      <c r="CD304" s="46"/>
      <c r="CE304" s="46"/>
      <c r="CF304" s="46"/>
      <c r="CG304" s="46"/>
      <c r="CH304" s="46"/>
      <c r="CI304" s="46"/>
      <c r="CJ304" s="46"/>
      <c r="CK304" s="46"/>
      <c r="CL304" s="46"/>
      <c r="CM304" s="46"/>
      <c r="CN304" s="46"/>
      <c r="CO304" s="46"/>
      <c r="CP304" s="46"/>
      <c r="CQ304" s="46"/>
      <c r="CR304" s="46"/>
      <c r="CS304" s="46"/>
      <c r="CT304" s="46"/>
      <c r="CU304" s="46"/>
      <c r="CV304" s="46"/>
      <c r="CW304" s="46"/>
      <c r="CX304" s="46"/>
      <c r="CY304" s="46"/>
      <c r="CZ304" s="46"/>
      <c r="DA304" s="46"/>
      <c r="DB304" s="46"/>
      <c r="DC304" s="46"/>
      <c r="DD304" s="46"/>
      <c r="DE304" s="46"/>
      <c r="DF304" s="46"/>
      <c r="DG304" s="46"/>
      <c r="DH304" s="46"/>
      <c r="DI304" s="46"/>
      <c r="DJ304" s="46"/>
      <c r="DK304" s="46"/>
      <c r="DL304" s="46"/>
      <c r="DM304" s="46"/>
      <c r="DN304" s="46"/>
      <c r="DO304" s="46"/>
      <c r="DP304" s="46"/>
      <c r="DQ304" s="46"/>
      <c r="DR304" s="46"/>
      <c r="DS304" s="46"/>
      <c r="DT304" s="46"/>
      <c r="DU304" s="46"/>
      <c r="DV304" s="46"/>
      <c r="DW304" s="46"/>
      <c r="DX304" s="46"/>
      <c r="DY304" s="46"/>
      <c r="DZ304" s="46"/>
      <c r="EA304" s="46"/>
      <c r="EB304" s="46"/>
      <c r="EC304" s="46"/>
      <c r="ED304" s="46"/>
      <c r="EE304" s="46"/>
      <c r="EF304" s="46"/>
      <c r="EG304" s="46"/>
      <c r="EH304" s="46"/>
      <c r="EI304" s="46"/>
      <c r="EJ304" s="46"/>
      <c r="EK304" s="46"/>
      <c r="EL304" s="46"/>
      <c r="EM304" s="46"/>
      <c r="EN304" s="46"/>
    </row>
    <row r="305" spans="1:144" s="13" customFormat="1" ht="11.25" customHeight="1">
      <c r="A305" s="34" t="s">
        <v>443</v>
      </c>
      <c r="B305" s="33" t="s">
        <v>62</v>
      </c>
      <c r="C305" s="9" t="s">
        <v>39</v>
      </c>
      <c r="D305" s="10" t="s">
        <v>67</v>
      </c>
      <c r="E305" s="10" t="s">
        <v>68</v>
      </c>
      <c r="F305" s="33"/>
      <c r="G305" s="36" t="s">
        <v>69</v>
      </c>
      <c r="H305" s="36" t="s">
        <v>70</v>
      </c>
      <c r="I305" s="39">
        <v>567.6</v>
      </c>
      <c r="J305" s="40">
        <v>40</v>
      </c>
      <c r="K305" s="39">
        <v>0</v>
      </c>
      <c r="L305" s="40"/>
      <c r="M305" s="39">
        <v>0</v>
      </c>
      <c r="N305" s="40"/>
      <c r="O305" s="39">
        <v>0</v>
      </c>
      <c r="P305" s="40"/>
      <c r="Q305" s="39">
        <v>0</v>
      </c>
      <c r="R305" s="40"/>
      <c r="S305" s="39">
        <v>0</v>
      </c>
      <c r="T305" s="40"/>
      <c r="U305" s="39">
        <v>0</v>
      </c>
      <c r="V305" s="40"/>
      <c r="W305" s="39">
        <v>0</v>
      </c>
      <c r="X305" s="40"/>
      <c r="Y305" s="39">
        <v>0</v>
      </c>
      <c r="Z305" s="40"/>
      <c r="AA305" s="39">
        <v>0</v>
      </c>
      <c r="AB305" s="40"/>
      <c r="AC305" s="41" t="s">
        <v>57</v>
      </c>
      <c r="AD305" s="33" t="s">
        <v>58</v>
      </c>
      <c r="AE305" s="36"/>
      <c r="AF305" s="33" t="s">
        <v>444</v>
      </c>
      <c r="AG305" s="33"/>
      <c r="AH305" s="34"/>
      <c r="AI305" s="36" t="s">
        <v>71</v>
      </c>
      <c r="AJ305" s="36"/>
      <c r="AK305" s="44">
        <v>0</v>
      </c>
      <c r="AL305" s="39"/>
      <c r="AM305" s="34"/>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c r="BU305" s="46"/>
      <c r="BV305" s="46"/>
      <c r="BW305" s="46"/>
      <c r="BX305" s="46"/>
      <c r="BY305" s="46"/>
      <c r="BZ305" s="46"/>
      <c r="CA305" s="46"/>
      <c r="CB305" s="46"/>
      <c r="CC305" s="46"/>
      <c r="CD305" s="46"/>
      <c r="CE305" s="46"/>
      <c r="CF305" s="46"/>
      <c r="CG305" s="46"/>
      <c r="CH305" s="46"/>
      <c r="CI305" s="46"/>
      <c r="CJ305" s="46"/>
      <c r="CK305" s="46"/>
      <c r="CL305" s="46"/>
      <c r="CM305" s="46"/>
      <c r="CN305" s="46"/>
      <c r="CO305" s="46"/>
      <c r="CP305" s="46"/>
      <c r="CQ305" s="46"/>
      <c r="CR305" s="46"/>
      <c r="CS305" s="46"/>
      <c r="CT305" s="46"/>
      <c r="CU305" s="46"/>
      <c r="CV305" s="46"/>
      <c r="CW305" s="46"/>
      <c r="CX305" s="46"/>
      <c r="CY305" s="46"/>
      <c r="CZ305" s="46"/>
      <c r="DA305" s="46"/>
      <c r="DB305" s="46"/>
      <c r="DC305" s="46"/>
      <c r="DD305" s="46"/>
      <c r="DE305" s="46"/>
      <c r="DF305" s="46"/>
      <c r="DG305" s="46"/>
      <c r="DH305" s="46"/>
      <c r="DI305" s="46"/>
      <c r="DJ305" s="46"/>
      <c r="DK305" s="46"/>
      <c r="DL305" s="46"/>
      <c r="DM305" s="46"/>
      <c r="DN305" s="46"/>
      <c r="DO305" s="46"/>
      <c r="DP305" s="46"/>
      <c r="DQ305" s="46"/>
      <c r="DR305" s="46"/>
      <c r="DS305" s="46"/>
      <c r="DT305" s="46"/>
      <c r="DU305" s="46"/>
      <c r="DV305" s="46"/>
      <c r="DW305" s="46"/>
      <c r="DX305" s="46"/>
      <c r="DY305" s="46"/>
      <c r="DZ305" s="46"/>
      <c r="EA305" s="46"/>
      <c r="EB305" s="46"/>
      <c r="EC305" s="46"/>
      <c r="ED305" s="46"/>
      <c r="EE305" s="46"/>
      <c r="EF305" s="46"/>
      <c r="EG305" s="46"/>
      <c r="EH305" s="46"/>
      <c r="EI305" s="46"/>
      <c r="EJ305" s="46"/>
      <c r="EK305" s="46"/>
      <c r="EL305" s="46"/>
      <c r="EM305" s="46"/>
      <c r="EN305" s="46"/>
    </row>
    <row r="306" spans="1:144" s="13" customFormat="1" ht="11.25" customHeight="1">
      <c r="A306" s="21" t="s">
        <v>446</v>
      </c>
      <c r="B306" s="9" t="s">
        <v>38</v>
      </c>
      <c r="C306" s="11" t="s">
        <v>37</v>
      </c>
      <c r="D306" s="10" t="s">
        <v>40</v>
      </c>
      <c r="E306" s="11" t="s">
        <v>42</v>
      </c>
      <c r="F306" s="10" t="s">
        <v>41</v>
      </c>
      <c r="G306" s="12" t="s">
        <v>43</v>
      </c>
      <c r="H306" s="13" t="s">
        <v>44</v>
      </c>
      <c r="I306" s="16">
        <v>0</v>
      </c>
      <c r="J306" s="15"/>
      <c r="K306" s="16">
        <v>0</v>
      </c>
      <c r="L306" s="15"/>
      <c r="M306" s="16">
        <v>77</v>
      </c>
      <c r="N306" s="15">
        <v>0.3</v>
      </c>
      <c r="O306" s="16"/>
      <c r="P306" s="15"/>
      <c r="Q306" s="16"/>
      <c r="R306" s="15"/>
      <c r="S306" s="16">
        <v>95</v>
      </c>
      <c r="T306" s="15">
        <v>0.4</v>
      </c>
      <c r="U306" s="16"/>
      <c r="V306" s="15"/>
      <c r="W306" s="16"/>
      <c r="X306" s="15"/>
      <c r="Y306" s="16">
        <v>32</v>
      </c>
      <c r="Z306" s="15">
        <v>0.1</v>
      </c>
      <c r="AA306" s="16"/>
      <c r="AB306" s="15"/>
      <c r="AC306" s="9" t="s">
        <v>45</v>
      </c>
      <c r="AD306" s="9" t="s">
        <v>46</v>
      </c>
      <c r="AI306" s="21"/>
      <c r="AJ306" s="21"/>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c r="BU306" s="46"/>
      <c r="BV306" s="46"/>
      <c r="BW306" s="46"/>
      <c r="BX306" s="46"/>
      <c r="BY306" s="46"/>
      <c r="BZ306" s="46"/>
      <c r="CA306" s="46"/>
      <c r="CB306" s="46"/>
      <c r="CC306" s="46"/>
      <c r="CD306" s="46"/>
      <c r="CE306" s="46"/>
      <c r="CF306" s="46"/>
      <c r="CG306" s="46"/>
      <c r="CH306" s="46"/>
      <c r="CI306" s="46"/>
      <c r="CJ306" s="46"/>
      <c r="CK306" s="46"/>
      <c r="CL306" s="46"/>
      <c r="CM306" s="46"/>
      <c r="CN306" s="46"/>
      <c r="CO306" s="46"/>
      <c r="CP306" s="46"/>
      <c r="CQ306" s="46"/>
      <c r="CR306" s="46"/>
      <c r="CS306" s="46"/>
      <c r="CT306" s="46"/>
      <c r="CU306" s="46"/>
      <c r="CV306" s="46"/>
      <c r="CW306" s="46"/>
      <c r="CX306" s="46"/>
      <c r="CY306" s="46"/>
      <c r="CZ306" s="46"/>
      <c r="DA306" s="46"/>
      <c r="DB306" s="46"/>
      <c r="DC306" s="46"/>
      <c r="DD306" s="46"/>
      <c r="DE306" s="46"/>
      <c r="DF306" s="46"/>
      <c r="DG306" s="46"/>
      <c r="DH306" s="46"/>
      <c r="DI306" s="46"/>
      <c r="DJ306" s="46"/>
      <c r="DK306" s="46"/>
      <c r="DL306" s="46"/>
      <c r="DM306" s="46"/>
      <c r="DN306" s="46"/>
      <c r="DO306" s="46"/>
      <c r="DP306" s="46"/>
      <c r="DQ306" s="46"/>
      <c r="DR306" s="46"/>
      <c r="DS306" s="46"/>
      <c r="DT306" s="46"/>
      <c r="DU306" s="46"/>
      <c r="DV306" s="46"/>
      <c r="DW306" s="46"/>
      <c r="DX306" s="46"/>
      <c r="DY306" s="46"/>
      <c r="DZ306" s="46"/>
      <c r="EA306" s="46"/>
      <c r="EB306" s="46"/>
      <c r="EC306" s="46"/>
      <c r="ED306" s="46"/>
      <c r="EE306" s="46"/>
      <c r="EF306" s="46"/>
      <c r="EG306" s="46"/>
      <c r="EH306" s="46"/>
      <c r="EI306" s="46"/>
      <c r="EJ306" s="46"/>
      <c r="EK306" s="46"/>
      <c r="EL306" s="46"/>
      <c r="EM306" s="46"/>
      <c r="EN306" s="46"/>
    </row>
    <row r="307" spans="1:144" s="13" customFormat="1" ht="11.25" customHeight="1">
      <c r="A307" s="21" t="s">
        <v>446</v>
      </c>
      <c r="B307" s="10" t="s">
        <v>47</v>
      </c>
      <c r="C307" s="11" t="s">
        <v>37</v>
      </c>
      <c r="D307" s="10" t="s">
        <v>53</v>
      </c>
      <c r="E307" s="10" t="s">
        <v>54</v>
      </c>
      <c r="F307" s="10"/>
      <c r="G307" s="14" t="s">
        <v>55</v>
      </c>
      <c r="H307" s="23" t="s">
        <v>447</v>
      </c>
      <c r="I307" s="17">
        <v>60</v>
      </c>
      <c r="J307" s="18"/>
      <c r="K307" s="17"/>
      <c r="L307" s="18"/>
      <c r="M307" s="17">
        <v>60</v>
      </c>
      <c r="N307" s="18"/>
      <c r="O307" s="17"/>
      <c r="P307" s="18"/>
      <c r="Q307" s="17"/>
      <c r="R307" s="18"/>
      <c r="S307" s="17"/>
      <c r="T307" s="18"/>
      <c r="U307" s="17"/>
      <c r="V307" s="18"/>
      <c r="W307" s="17"/>
      <c r="X307" s="18"/>
      <c r="Y307" s="17"/>
      <c r="Z307" s="18"/>
      <c r="AA307" s="17"/>
      <c r="AB307" s="18"/>
      <c r="AC307" s="10" t="s">
        <v>57</v>
      </c>
      <c r="AD307" s="10" t="s">
        <v>58</v>
      </c>
      <c r="AE307" s="24"/>
      <c r="AF307" s="24"/>
      <c r="AG307" s="24"/>
      <c r="AH307" s="26" t="e">
        <v>#VALUE!</v>
      </c>
      <c r="AI307" s="27"/>
      <c r="AJ307" s="27"/>
      <c r="AK307" s="26"/>
      <c r="AL307" s="26"/>
      <c r="AM307" s="24"/>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c r="BR307" s="46"/>
      <c r="BS307" s="46"/>
      <c r="BT307" s="46"/>
      <c r="BU307" s="46"/>
      <c r="BV307" s="46"/>
      <c r="BW307" s="46"/>
      <c r="BX307" s="46"/>
      <c r="BY307" s="46"/>
      <c r="BZ307" s="46"/>
      <c r="CA307" s="46"/>
      <c r="CB307" s="46"/>
      <c r="CC307" s="46"/>
      <c r="CD307" s="46"/>
      <c r="CE307" s="46"/>
      <c r="CF307" s="46"/>
      <c r="CG307" s="46"/>
      <c r="CH307" s="46"/>
      <c r="CI307" s="46"/>
      <c r="CJ307" s="46"/>
      <c r="CK307" s="46"/>
      <c r="CL307" s="46"/>
      <c r="CM307" s="46"/>
      <c r="CN307" s="46"/>
      <c r="CO307" s="46"/>
      <c r="CP307" s="46"/>
      <c r="CQ307" s="46"/>
      <c r="CR307" s="46"/>
      <c r="CS307" s="46"/>
      <c r="CT307" s="46"/>
      <c r="CU307" s="46"/>
      <c r="CV307" s="46"/>
      <c r="CW307" s="46"/>
      <c r="CX307" s="46"/>
      <c r="CY307" s="46"/>
      <c r="CZ307" s="46"/>
      <c r="DA307" s="46"/>
      <c r="DB307" s="46"/>
      <c r="DC307" s="46"/>
      <c r="DD307" s="46"/>
      <c r="DE307" s="46"/>
      <c r="DF307" s="46"/>
      <c r="DG307" s="46"/>
      <c r="DH307" s="46"/>
      <c r="DI307" s="46"/>
      <c r="DJ307" s="46"/>
      <c r="DK307" s="46"/>
      <c r="DL307" s="46"/>
      <c r="DM307" s="46"/>
      <c r="DN307" s="46"/>
      <c r="DO307" s="46"/>
      <c r="DP307" s="46"/>
      <c r="DQ307" s="46"/>
      <c r="DR307" s="46"/>
      <c r="DS307" s="46"/>
      <c r="DT307" s="46"/>
      <c r="DU307" s="46"/>
      <c r="DV307" s="46"/>
      <c r="DW307" s="46"/>
      <c r="DX307" s="46"/>
      <c r="DY307" s="46"/>
      <c r="DZ307" s="46"/>
      <c r="EA307" s="46"/>
      <c r="EB307" s="46"/>
      <c r="EC307" s="46"/>
      <c r="ED307" s="46"/>
      <c r="EE307" s="46"/>
      <c r="EF307" s="46"/>
      <c r="EG307" s="46"/>
      <c r="EH307" s="46"/>
      <c r="EI307" s="46"/>
      <c r="EJ307" s="46"/>
      <c r="EK307" s="46"/>
      <c r="EL307" s="46"/>
      <c r="EM307" s="46"/>
      <c r="EN307" s="46"/>
    </row>
    <row r="308" spans="1:144" s="30" customFormat="1" ht="11.25" customHeight="1">
      <c r="A308" s="21" t="s">
        <v>448</v>
      </c>
      <c r="B308" s="9" t="s">
        <v>38</v>
      </c>
      <c r="C308" s="11" t="s">
        <v>37</v>
      </c>
      <c r="D308" s="10" t="s">
        <v>40</v>
      </c>
      <c r="E308" s="11" t="s">
        <v>42</v>
      </c>
      <c r="F308" s="10" t="s">
        <v>41</v>
      </c>
      <c r="G308" s="12" t="s">
        <v>43</v>
      </c>
      <c r="H308" s="13" t="s">
        <v>44</v>
      </c>
      <c r="I308" s="16">
        <v>0</v>
      </c>
      <c r="J308" s="15"/>
      <c r="K308" s="16">
        <v>0</v>
      </c>
      <c r="L308" s="15"/>
      <c r="M308" s="16">
        <v>0</v>
      </c>
      <c r="N308" s="15"/>
      <c r="O308" s="16">
        <v>142</v>
      </c>
      <c r="P308" s="15">
        <v>0.8</v>
      </c>
      <c r="Q308" s="16"/>
      <c r="R308" s="15"/>
      <c r="S308" s="16"/>
      <c r="T308" s="15"/>
      <c r="U308" s="16"/>
      <c r="V308" s="15"/>
      <c r="W308" s="16"/>
      <c r="X308" s="15"/>
      <c r="Y308" s="16">
        <v>36</v>
      </c>
      <c r="Z308" s="15">
        <v>0.2</v>
      </c>
      <c r="AA308" s="16"/>
      <c r="AB308" s="15"/>
      <c r="AC308" s="9" t="s">
        <v>45</v>
      </c>
      <c r="AD308" s="9" t="s">
        <v>46</v>
      </c>
      <c r="AE308" s="13"/>
      <c r="AF308" s="13"/>
      <c r="AG308" s="13"/>
      <c r="AH308" s="13"/>
      <c r="AI308" s="21"/>
      <c r="AJ308" s="21"/>
      <c r="AK308" s="13"/>
      <c r="AL308" s="13"/>
      <c r="AM308" s="13"/>
      <c r="AN308" s="34"/>
      <c r="AO308" s="34"/>
      <c r="AP308" s="34"/>
      <c r="AQ308" s="34"/>
      <c r="AR308" s="34"/>
      <c r="AS308" s="34"/>
      <c r="AT308" s="34"/>
      <c r="AU308" s="34"/>
      <c r="AV308" s="34"/>
      <c r="AW308" s="34"/>
      <c r="AX308" s="34"/>
      <c r="AY308" s="34"/>
      <c r="AZ308" s="34"/>
      <c r="BA308" s="34"/>
      <c r="BB308" s="34"/>
      <c r="BC308" s="34"/>
      <c r="BD308" s="34"/>
      <c r="BE308" s="34"/>
      <c r="BF308" s="34"/>
      <c r="BG308" s="34"/>
      <c r="BH308" s="34"/>
      <c r="BI308" s="34"/>
      <c r="BJ308" s="34"/>
      <c r="BK308" s="34"/>
      <c r="BL308" s="34"/>
      <c r="BM308" s="34"/>
      <c r="BN308" s="34"/>
      <c r="BO308" s="34"/>
      <c r="BP308" s="34"/>
      <c r="BQ308" s="34"/>
      <c r="BR308" s="34"/>
      <c r="BS308" s="34"/>
      <c r="BT308" s="34"/>
      <c r="BU308" s="34"/>
      <c r="BV308" s="34"/>
      <c r="BW308" s="34"/>
      <c r="BX308" s="34"/>
      <c r="BY308" s="34"/>
      <c r="BZ308" s="34"/>
      <c r="CA308" s="34"/>
      <c r="CB308" s="34"/>
      <c r="CC308" s="34"/>
      <c r="CD308" s="34"/>
      <c r="CE308" s="34"/>
      <c r="CF308" s="34"/>
      <c r="CG308" s="34"/>
      <c r="CH308" s="34"/>
      <c r="CI308" s="34"/>
      <c r="CJ308" s="34"/>
      <c r="CK308" s="34"/>
      <c r="CL308" s="34"/>
      <c r="CM308" s="34"/>
      <c r="CN308" s="34"/>
      <c r="CO308" s="34"/>
      <c r="CP308" s="34"/>
      <c r="CQ308" s="34"/>
      <c r="CR308" s="34"/>
      <c r="CS308" s="34"/>
      <c r="CT308" s="34"/>
      <c r="CU308" s="34"/>
      <c r="CV308" s="34"/>
      <c r="CW308" s="34"/>
      <c r="CX308" s="34"/>
      <c r="CY308" s="34"/>
      <c r="CZ308" s="34"/>
      <c r="DA308" s="34"/>
      <c r="DB308" s="34"/>
      <c r="DC308" s="34"/>
      <c r="DD308" s="34"/>
      <c r="DE308" s="34"/>
      <c r="DF308" s="34"/>
      <c r="DG308" s="34"/>
      <c r="DH308" s="34"/>
      <c r="DI308" s="34"/>
      <c r="DJ308" s="34"/>
      <c r="DK308" s="34"/>
      <c r="DL308" s="34"/>
      <c r="DM308" s="34"/>
      <c r="DN308" s="34"/>
      <c r="DO308" s="34"/>
      <c r="DP308" s="34"/>
      <c r="DQ308" s="34"/>
      <c r="DR308" s="34"/>
      <c r="DS308" s="34"/>
      <c r="DT308" s="34"/>
      <c r="DU308" s="34"/>
      <c r="DV308" s="34"/>
      <c r="DW308" s="34"/>
      <c r="DX308" s="34"/>
      <c r="DY308" s="34"/>
      <c r="DZ308" s="34"/>
      <c r="EA308" s="34"/>
      <c r="EB308" s="34"/>
      <c r="EC308" s="34"/>
      <c r="ED308" s="34"/>
      <c r="EE308" s="34"/>
      <c r="EF308" s="34"/>
      <c r="EG308" s="34"/>
      <c r="EH308" s="34"/>
      <c r="EI308" s="34"/>
      <c r="EJ308" s="34"/>
      <c r="EK308" s="34"/>
      <c r="EL308" s="34"/>
      <c r="EM308" s="34"/>
      <c r="EN308" s="34"/>
    </row>
    <row r="309" spans="1:144" s="13" customFormat="1" ht="11.25" customHeight="1">
      <c r="A309" s="21" t="s">
        <v>448</v>
      </c>
      <c r="B309" s="10" t="s">
        <v>47</v>
      </c>
      <c r="C309" s="11" t="s">
        <v>37</v>
      </c>
      <c r="D309" s="10" t="s">
        <v>53</v>
      </c>
      <c r="E309" s="10" t="s">
        <v>54</v>
      </c>
      <c r="F309" s="10"/>
      <c r="G309" s="14" t="s">
        <v>55</v>
      </c>
      <c r="H309" s="23" t="s">
        <v>449</v>
      </c>
      <c r="I309" s="17"/>
      <c r="J309" s="18"/>
      <c r="K309" s="17">
        <v>85.212999999999994</v>
      </c>
      <c r="L309" s="18"/>
      <c r="M309" s="17"/>
      <c r="N309" s="18"/>
      <c r="O309" s="17"/>
      <c r="P309" s="18"/>
      <c r="Q309" s="17"/>
      <c r="R309" s="18"/>
      <c r="S309" s="17"/>
      <c r="T309" s="18"/>
      <c r="U309" s="17"/>
      <c r="V309" s="18"/>
      <c r="W309" s="17"/>
      <c r="X309" s="18"/>
      <c r="Y309" s="17"/>
      <c r="Z309" s="18"/>
      <c r="AA309" s="17"/>
      <c r="AB309" s="18"/>
      <c r="AC309" s="10" t="s">
        <v>57</v>
      </c>
      <c r="AD309" s="10" t="s">
        <v>58</v>
      </c>
      <c r="AE309" s="24"/>
      <c r="AF309" s="24"/>
      <c r="AG309" s="24"/>
      <c r="AH309" s="26" t="e">
        <v>#VALUE!</v>
      </c>
      <c r="AI309" s="27"/>
      <c r="AJ309" s="27"/>
      <c r="AK309" s="26"/>
      <c r="AL309" s="26"/>
      <c r="AM309" s="24"/>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c r="BR309" s="46"/>
      <c r="BS309" s="46"/>
      <c r="BT309" s="46"/>
      <c r="BU309" s="46"/>
      <c r="BV309" s="46"/>
      <c r="BW309" s="46"/>
      <c r="BX309" s="46"/>
      <c r="BY309" s="46"/>
      <c r="BZ309" s="46"/>
      <c r="CA309" s="46"/>
      <c r="CB309" s="46"/>
      <c r="CC309" s="46"/>
      <c r="CD309" s="46"/>
      <c r="CE309" s="46"/>
      <c r="CF309" s="46"/>
      <c r="CG309" s="46"/>
      <c r="CH309" s="46"/>
      <c r="CI309" s="46"/>
      <c r="CJ309" s="46"/>
      <c r="CK309" s="46"/>
      <c r="CL309" s="46"/>
      <c r="CM309" s="46"/>
      <c r="CN309" s="46"/>
      <c r="CO309" s="46"/>
      <c r="CP309" s="46"/>
      <c r="CQ309" s="46"/>
      <c r="CR309" s="46"/>
      <c r="CS309" s="46"/>
      <c r="CT309" s="46"/>
      <c r="CU309" s="46"/>
      <c r="CV309" s="46"/>
      <c r="CW309" s="46"/>
      <c r="CX309" s="46"/>
      <c r="CY309" s="46"/>
      <c r="CZ309" s="46"/>
      <c r="DA309" s="46"/>
      <c r="DB309" s="46"/>
      <c r="DC309" s="46"/>
      <c r="DD309" s="46"/>
      <c r="DE309" s="46"/>
      <c r="DF309" s="46"/>
      <c r="DG309" s="46"/>
      <c r="DH309" s="46"/>
      <c r="DI309" s="46"/>
      <c r="DJ309" s="46"/>
      <c r="DK309" s="46"/>
      <c r="DL309" s="46"/>
      <c r="DM309" s="46"/>
      <c r="DN309" s="46"/>
      <c r="DO309" s="46"/>
      <c r="DP309" s="46"/>
      <c r="DQ309" s="46"/>
      <c r="DR309" s="46"/>
      <c r="DS309" s="46"/>
      <c r="DT309" s="46"/>
      <c r="DU309" s="46"/>
      <c r="DV309" s="46"/>
      <c r="DW309" s="46"/>
      <c r="DX309" s="46"/>
      <c r="DY309" s="46"/>
      <c r="DZ309" s="46"/>
      <c r="EA309" s="46"/>
      <c r="EB309" s="46"/>
      <c r="EC309" s="46"/>
      <c r="ED309" s="46"/>
      <c r="EE309" s="46"/>
      <c r="EF309" s="46"/>
      <c r="EG309" s="46"/>
      <c r="EH309" s="46"/>
      <c r="EI309" s="46"/>
      <c r="EJ309" s="46"/>
      <c r="EK309" s="46"/>
      <c r="EL309" s="46"/>
      <c r="EM309" s="46"/>
      <c r="EN309" s="46"/>
    </row>
    <row r="310" spans="1:144" s="13" customFormat="1" ht="11.25" customHeight="1">
      <c r="A310" s="34" t="s">
        <v>450</v>
      </c>
      <c r="B310" s="33" t="s">
        <v>62</v>
      </c>
      <c r="C310" s="9" t="s">
        <v>39</v>
      </c>
      <c r="D310" s="10" t="s">
        <v>48</v>
      </c>
      <c r="E310" s="11" t="s">
        <v>42</v>
      </c>
      <c r="F310" s="33" t="s">
        <v>73</v>
      </c>
      <c r="G310" s="51" t="s">
        <v>129</v>
      </c>
      <c r="H310" s="36" t="s">
        <v>451</v>
      </c>
      <c r="I310" s="39"/>
      <c r="J310" s="40"/>
      <c r="K310" s="39">
        <v>845.34090909090901</v>
      </c>
      <c r="L310" s="40">
        <v>10</v>
      </c>
      <c r="M310" s="39">
        <v>0</v>
      </c>
      <c r="N310" s="40"/>
      <c r="O310" s="39">
        <v>0</v>
      </c>
      <c r="P310" s="40"/>
      <c r="Q310" s="39">
        <v>0</v>
      </c>
      <c r="R310" s="40"/>
      <c r="S310" s="39">
        <v>0</v>
      </c>
      <c r="T310" s="40"/>
      <c r="U310" s="39">
        <v>0</v>
      </c>
      <c r="V310" s="40"/>
      <c r="W310" s="39">
        <v>0</v>
      </c>
      <c r="X310" s="40"/>
      <c r="Y310" s="39">
        <v>0</v>
      </c>
      <c r="Z310" s="40"/>
      <c r="AA310" s="39">
        <v>0</v>
      </c>
      <c r="AB310" s="40"/>
      <c r="AC310" s="41" t="s">
        <v>57</v>
      </c>
      <c r="AD310" s="33" t="s">
        <v>46</v>
      </c>
      <c r="AE310" s="36"/>
      <c r="AF310" s="33" t="s">
        <v>76</v>
      </c>
      <c r="AG310" s="34"/>
      <c r="AH310" s="34"/>
      <c r="AI310" s="36" t="s">
        <v>452</v>
      </c>
      <c r="AJ310" s="36"/>
      <c r="AK310" s="44">
        <v>0.6</v>
      </c>
      <c r="AL310" s="39">
        <f ca="1">6/0.11</f>
        <v>54.545454545454547</v>
      </c>
      <c r="AM310" s="34"/>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c r="BR310" s="46"/>
      <c r="BS310" s="46"/>
      <c r="BT310" s="46"/>
      <c r="BU310" s="46"/>
      <c r="BV310" s="46"/>
      <c r="BW310" s="46"/>
      <c r="BX310" s="46"/>
      <c r="BY310" s="46"/>
      <c r="BZ310" s="46"/>
      <c r="CA310" s="46"/>
      <c r="CB310" s="46"/>
      <c r="CC310" s="46"/>
      <c r="CD310" s="46"/>
      <c r="CE310" s="46"/>
      <c r="CF310" s="46"/>
      <c r="CG310" s="46"/>
      <c r="CH310" s="46"/>
      <c r="CI310" s="46"/>
      <c r="CJ310" s="46"/>
      <c r="CK310" s="46"/>
      <c r="CL310" s="46"/>
      <c r="CM310" s="46"/>
      <c r="CN310" s="46"/>
      <c r="CO310" s="46"/>
      <c r="CP310" s="46"/>
      <c r="CQ310" s="46"/>
      <c r="CR310" s="46"/>
      <c r="CS310" s="46"/>
      <c r="CT310" s="46"/>
      <c r="CU310" s="46"/>
      <c r="CV310" s="46"/>
      <c r="CW310" s="46"/>
      <c r="CX310" s="46"/>
      <c r="CY310" s="46"/>
      <c r="CZ310" s="46"/>
      <c r="DA310" s="46"/>
      <c r="DB310" s="46"/>
      <c r="DC310" s="46"/>
      <c r="DD310" s="46"/>
      <c r="DE310" s="46"/>
      <c r="DF310" s="46"/>
      <c r="DG310" s="46"/>
      <c r="DH310" s="46"/>
      <c r="DI310" s="46"/>
      <c r="DJ310" s="46"/>
      <c r="DK310" s="46"/>
      <c r="DL310" s="46"/>
      <c r="DM310" s="46"/>
      <c r="DN310" s="46"/>
      <c r="DO310" s="46"/>
      <c r="DP310" s="46"/>
      <c r="DQ310" s="46"/>
      <c r="DR310" s="46"/>
      <c r="DS310" s="46"/>
      <c r="DT310" s="46"/>
      <c r="DU310" s="46"/>
      <c r="DV310" s="46"/>
      <c r="DW310" s="46"/>
      <c r="DX310" s="46"/>
      <c r="DY310" s="46"/>
      <c r="DZ310" s="46"/>
      <c r="EA310" s="46"/>
      <c r="EB310" s="46"/>
      <c r="EC310" s="46"/>
      <c r="ED310" s="46"/>
      <c r="EE310" s="46"/>
      <c r="EF310" s="46"/>
      <c r="EG310" s="46"/>
      <c r="EH310" s="46"/>
      <c r="EI310" s="46"/>
      <c r="EJ310" s="46"/>
      <c r="EK310" s="46"/>
      <c r="EL310" s="46"/>
      <c r="EM310" s="46"/>
      <c r="EN310" s="46"/>
    </row>
    <row r="311" spans="1:144" s="13" customFormat="1" ht="11.25" customHeight="1">
      <c r="A311" s="34" t="s">
        <v>450</v>
      </c>
      <c r="B311" s="33" t="s">
        <v>62</v>
      </c>
      <c r="C311" s="9" t="s">
        <v>39</v>
      </c>
      <c r="D311" s="10" t="s">
        <v>48</v>
      </c>
      <c r="E311" s="11" t="s">
        <v>42</v>
      </c>
      <c r="F311" s="10" t="s">
        <v>41</v>
      </c>
      <c r="G311" s="36" t="s">
        <v>74</v>
      </c>
      <c r="H311" s="36" t="s">
        <v>85</v>
      </c>
      <c r="I311" s="39"/>
      <c r="J311" s="40"/>
      <c r="K311" s="39">
        <v>91.375</v>
      </c>
      <c r="L311" s="40">
        <v>1.5</v>
      </c>
      <c r="M311" s="39">
        <v>91.375</v>
      </c>
      <c r="N311" s="40">
        <v>1.5</v>
      </c>
      <c r="O311" s="39">
        <v>91.375</v>
      </c>
      <c r="P311" s="40">
        <v>1.5</v>
      </c>
      <c r="Q311" s="39">
        <v>0</v>
      </c>
      <c r="R311" s="40"/>
      <c r="S311" s="39">
        <v>0</v>
      </c>
      <c r="T311" s="40"/>
      <c r="U311" s="39">
        <v>0</v>
      </c>
      <c r="V311" s="40"/>
      <c r="W311" s="39">
        <v>0</v>
      </c>
      <c r="X311" s="40"/>
      <c r="Y311" s="39">
        <v>0</v>
      </c>
      <c r="Z311" s="40"/>
      <c r="AA311" s="39">
        <v>0</v>
      </c>
      <c r="AB311" s="40"/>
      <c r="AC311" s="41" t="s">
        <v>57</v>
      </c>
      <c r="AD311" s="33" t="s">
        <v>46</v>
      </c>
      <c r="AE311" s="36"/>
      <c r="AF311" s="33" t="s">
        <v>76</v>
      </c>
      <c r="AG311" s="34"/>
      <c r="AH311" s="42">
        <v>14805</v>
      </c>
      <c r="AI311" s="36" t="s">
        <v>71</v>
      </c>
      <c r="AJ311" s="36"/>
      <c r="AK311" s="44"/>
      <c r="AL311" s="39"/>
      <c r="AM311" s="34"/>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c r="BU311" s="46"/>
      <c r="BV311" s="46"/>
      <c r="BW311" s="46"/>
      <c r="BX311" s="46"/>
      <c r="BY311" s="46"/>
      <c r="BZ311" s="46"/>
      <c r="CA311" s="46"/>
      <c r="CB311" s="46"/>
      <c r="CC311" s="46"/>
      <c r="CD311" s="46"/>
      <c r="CE311" s="46"/>
      <c r="CF311" s="46"/>
      <c r="CG311" s="46"/>
      <c r="CH311" s="46"/>
      <c r="CI311" s="46"/>
      <c r="CJ311" s="46"/>
      <c r="CK311" s="46"/>
      <c r="CL311" s="46"/>
      <c r="CM311" s="46"/>
      <c r="CN311" s="46"/>
      <c r="CO311" s="46"/>
      <c r="CP311" s="46"/>
      <c r="CQ311" s="46"/>
      <c r="CR311" s="46"/>
      <c r="CS311" s="46"/>
      <c r="CT311" s="46"/>
      <c r="CU311" s="46"/>
      <c r="CV311" s="46"/>
      <c r="CW311" s="46"/>
      <c r="CX311" s="46"/>
      <c r="CY311" s="46"/>
      <c r="CZ311" s="46"/>
      <c r="DA311" s="46"/>
      <c r="DB311" s="46"/>
      <c r="DC311" s="46"/>
      <c r="DD311" s="46"/>
      <c r="DE311" s="46"/>
      <c r="DF311" s="46"/>
      <c r="DG311" s="46"/>
      <c r="DH311" s="46"/>
      <c r="DI311" s="46"/>
      <c r="DJ311" s="46"/>
      <c r="DK311" s="46"/>
      <c r="DL311" s="46"/>
      <c r="DM311" s="46"/>
      <c r="DN311" s="46"/>
      <c r="DO311" s="46"/>
      <c r="DP311" s="46"/>
      <c r="DQ311" s="46"/>
      <c r="DR311" s="46"/>
      <c r="DS311" s="46"/>
      <c r="DT311" s="46"/>
      <c r="DU311" s="46"/>
      <c r="DV311" s="46"/>
      <c r="DW311" s="46"/>
      <c r="DX311" s="46"/>
      <c r="DY311" s="46"/>
      <c r="DZ311" s="46"/>
      <c r="EA311" s="46"/>
      <c r="EB311" s="46"/>
      <c r="EC311" s="46"/>
      <c r="ED311" s="46"/>
      <c r="EE311" s="46"/>
      <c r="EF311" s="46"/>
      <c r="EG311" s="46"/>
      <c r="EH311" s="46"/>
      <c r="EI311" s="46"/>
      <c r="EJ311" s="46"/>
      <c r="EK311" s="46"/>
      <c r="EL311" s="46"/>
      <c r="EM311" s="46"/>
      <c r="EN311" s="46"/>
    </row>
    <row r="312" spans="1:144" s="13" customFormat="1" ht="11.25" customHeight="1">
      <c r="A312" s="34" t="s">
        <v>450</v>
      </c>
      <c r="B312" s="33" t="s">
        <v>62</v>
      </c>
      <c r="C312" s="9" t="s">
        <v>39</v>
      </c>
      <c r="D312" s="10" t="s">
        <v>53</v>
      </c>
      <c r="E312" s="10" t="s">
        <v>54</v>
      </c>
      <c r="F312" s="33"/>
      <c r="G312" s="36" t="s">
        <v>54</v>
      </c>
      <c r="H312" s="36" t="s">
        <v>121</v>
      </c>
      <c r="I312" s="39"/>
      <c r="J312" s="40"/>
      <c r="K312" s="39">
        <v>158.460375</v>
      </c>
      <c r="L312" s="40"/>
      <c r="M312" s="39"/>
      <c r="N312" s="40"/>
      <c r="O312" s="39"/>
      <c r="P312" s="40"/>
      <c r="Q312" s="39"/>
      <c r="R312" s="40"/>
      <c r="S312" s="39"/>
      <c r="T312" s="40"/>
      <c r="U312" s="39"/>
      <c r="V312" s="40"/>
      <c r="W312" s="39"/>
      <c r="X312" s="40"/>
      <c r="Y312" s="39"/>
      <c r="Z312" s="40"/>
      <c r="AA312" s="39"/>
      <c r="AB312" s="40"/>
      <c r="AC312" s="41" t="s">
        <v>57</v>
      </c>
      <c r="AD312" s="33" t="s">
        <v>58</v>
      </c>
      <c r="AE312" s="36"/>
      <c r="AF312" s="33"/>
      <c r="AG312" s="33"/>
      <c r="AH312" s="34"/>
      <c r="AI312" s="36" t="s">
        <v>71</v>
      </c>
      <c r="AJ312" s="36"/>
      <c r="AK312" s="44"/>
      <c r="AL312" s="39" t="s">
        <v>71</v>
      </c>
      <c r="AM312" s="34" t="s">
        <v>453</v>
      </c>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c r="BV312" s="46"/>
      <c r="BW312" s="46"/>
      <c r="BX312" s="46"/>
      <c r="BY312" s="46"/>
      <c r="BZ312" s="46"/>
      <c r="CA312" s="46"/>
      <c r="CB312" s="46"/>
      <c r="CC312" s="46"/>
      <c r="CD312" s="46"/>
      <c r="CE312" s="46"/>
      <c r="CF312" s="46"/>
      <c r="CG312" s="46"/>
      <c r="CH312" s="46"/>
      <c r="CI312" s="46"/>
      <c r="CJ312" s="46"/>
      <c r="CK312" s="46"/>
      <c r="CL312" s="46"/>
      <c r="CM312" s="46"/>
      <c r="CN312" s="46"/>
      <c r="CO312" s="46"/>
      <c r="CP312" s="46"/>
      <c r="CQ312" s="46"/>
      <c r="CR312" s="46"/>
      <c r="CS312" s="46"/>
      <c r="CT312" s="46"/>
      <c r="CU312" s="46"/>
      <c r="CV312" s="46"/>
      <c r="CW312" s="46"/>
      <c r="CX312" s="46"/>
      <c r="CY312" s="46"/>
      <c r="CZ312" s="46"/>
      <c r="DA312" s="46"/>
      <c r="DB312" s="46"/>
      <c r="DC312" s="46"/>
      <c r="DD312" s="46"/>
      <c r="DE312" s="46"/>
      <c r="DF312" s="46"/>
      <c r="DG312" s="46"/>
      <c r="DH312" s="46"/>
      <c r="DI312" s="46"/>
      <c r="DJ312" s="46"/>
      <c r="DK312" s="46"/>
      <c r="DL312" s="46"/>
      <c r="DM312" s="46"/>
      <c r="DN312" s="46"/>
      <c r="DO312" s="46"/>
      <c r="DP312" s="46"/>
      <c r="DQ312" s="46"/>
      <c r="DR312" s="46"/>
      <c r="DS312" s="46"/>
      <c r="DT312" s="46"/>
      <c r="DU312" s="46"/>
      <c r="DV312" s="46"/>
      <c r="DW312" s="46"/>
      <c r="DX312" s="46"/>
      <c r="DY312" s="46"/>
      <c r="DZ312" s="46"/>
      <c r="EA312" s="46"/>
      <c r="EB312" s="46"/>
      <c r="EC312" s="46"/>
      <c r="ED312" s="46"/>
      <c r="EE312" s="46"/>
      <c r="EF312" s="46"/>
      <c r="EG312" s="46"/>
      <c r="EH312" s="46"/>
      <c r="EI312" s="46"/>
      <c r="EJ312" s="46"/>
      <c r="EK312" s="46"/>
      <c r="EL312" s="46"/>
      <c r="EM312" s="46"/>
      <c r="EN312" s="46"/>
    </row>
    <row r="313" spans="1:144" s="13" customFormat="1" ht="11.25" customHeight="1">
      <c r="A313" s="8" t="s">
        <v>454</v>
      </c>
      <c r="B313" s="10" t="s">
        <v>47</v>
      </c>
      <c r="C313" s="11" t="s">
        <v>37</v>
      </c>
      <c r="D313" s="10" t="s">
        <v>48</v>
      </c>
      <c r="E313" s="11" t="s">
        <v>42</v>
      </c>
      <c r="F313" s="11" t="s">
        <v>42</v>
      </c>
      <c r="G313" s="30" t="s">
        <v>49</v>
      </c>
      <c r="H313" s="23" t="s">
        <v>455</v>
      </c>
      <c r="I313" s="91"/>
      <c r="J313" s="31"/>
      <c r="K313" s="91">
        <v>79.099999999999994</v>
      </c>
      <c r="L313" s="31">
        <v>0.75</v>
      </c>
      <c r="M313" s="91"/>
      <c r="N313" s="31"/>
      <c r="O313" s="91"/>
      <c r="P313" s="31"/>
      <c r="Q313" s="91">
        <v>67.8</v>
      </c>
      <c r="R313" s="31">
        <v>0.64</v>
      </c>
      <c r="S313" s="91"/>
      <c r="T313" s="31"/>
      <c r="U313" s="91">
        <v>49.72</v>
      </c>
      <c r="V313" s="31">
        <v>0.47</v>
      </c>
      <c r="W313" s="91"/>
      <c r="X313" s="31"/>
      <c r="Y313" s="91">
        <v>63.28</v>
      </c>
      <c r="Z313" s="31">
        <v>0.6</v>
      </c>
      <c r="AA313" s="91"/>
      <c r="AB313" s="31"/>
      <c r="AC313" s="10" t="s">
        <v>45</v>
      </c>
      <c r="AD313" s="10" t="s">
        <v>46</v>
      </c>
      <c r="AE313" s="30"/>
      <c r="AF313" s="24"/>
      <c r="AG313" s="25">
        <v>17.100000000000001</v>
      </c>
      <c r="AH313" s="26">
        <v>7872</v>
      </c>
      <c r="AI313" s="27"/>
      <c r="AJ313" s="27"/>
      <c r="AK313" s="26"/>
      <c r="AL313" s="26"/>
      <c r="AM313" s="30" t="s">
        <v>124</v>
      </c>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c r="BV313" s="46"/>
      <c r="BW313" s="46"/>
      <c r="BX313" s="46"/>
      <c r="BY313" s="46"/>
      <c r="BZ313" s="46"/>
      <c r="CA313" s="46"/>
      <c r="CB313" s="46"/>
      <c r="CC313" s="46"/>
      <c r="CD313" s="46"/>
      <c r="CE313" s="46"/>
      <c r="CF313" s="46"/>
      <c r="CG313" s="46"/>
      <c r="CH313" s="46"/>
      <c r="CI313" s="46"/>
      <c r="CJ313" s="46"/>
      <c r="CK313" s="46"/>
      <c r="CL313" s="46"/>
      <c r="CM313" s="46"/>
      <c r="CN313" s="46"/>
      <c r="CO313" s="46"/>
      <c r="CP313" s="46"/>
      <c r="CQ313" s="46"/>
      <c r="CR313" s="46"/>
      <c r="CS313" s="46"/>
      <c r="CT313" s="46"/>
      <c r="CU313" s="46"/>
      <c r="CV313" s="46"/>
      <c r="CW313" s="46"/>
      <c r="CX313" s="46"/>
      <c r="CY313" s="46"/>
      <c r="CZ313" s="46"/>
      <c r="DA313" s="46"/>
      <c r="DB313" s="46"/>
      <c r="DC313" s="46"/>
      <c r="DD313" s="46"/>
      <c r="DE313" s="46"/>
      <c r="DF313" s="46"/>
      <c r="DG313" s="46"/>
      <c r="DH313" s="46"/>
      <c r="DI313" s="46"/>
      <c r="DJ313" s="46"/>
      <c r="DK313" s="46"/>
      <c r="DL313" s="46"/>
      <c r="DM313" s="46"/>
      <c r="DN313" s="46"/>
      <c r="DO313" s="46"/>
      <c r="DP313" s="46"/>
      <c r="DQ313" s="46"/>
      <c r="DR313" s="46"/>
      <c r="DS313" s="46"/>
      <c r="DT313" s="46"/>
      <c r="DU313" s="46"/>
      <c r="DV313" s="46"/>
      <c r="DW313" s="46"/>
      <c r="DX313" s="46"/>
      <c r="DY313" s="46"/>
      <c r="DZ313" s="46"/>
      <c r="EA313" s="46"/>
      <c r="EB313" s="46"/>
      <c r="EC313" s="46"/>
      <c r="ED313" s="46"/>
      <c r="EE313" s="46"/>
      <c r="EF313" s="46"/>
      <c r="EG313" s="46"/>
      <c r="EH313" s="46"/>
      <c r="EI313" s="46"/>
      <c r="EJ313" s="46"/>
      <c r="EK313" s="46"/>
      <c r="EL313" s="46"/>
      <c r="EM313" s="46"/>
      <c r="EN313" s="46"/>
    </row>
    <row r="314" spans="1:144" s="13" customFormat="1" ht="11.25" customHeight="1">
      <c r="A314" s="8" t="s">
        <v>454</v>
      </c>
      <c r="B314" s="10" t="s">
        <v>47</v>
      </c>
      <c r="C314" s="11" t="s">
        <v>37</v>
      </c>
      <c r="D314" s="10" t="s">
        <v>53</v>
      </c>
      <c r="E314" s="10" t="s">
        <v>54</v>
      </c>
      <c r="F314" s="10"/>
      <c r="G314" s="14" t="s">
        <v>55</v>
      </c>
      <c r="H314" s="23" t="s">
        <v>456</v>
      </c>
      <c r="I314" s="17">
        <v>60.7</v>
      </c>
      <c r="J314" s="18"/>
      <c r="K314" s="17"/>
      <c r="L314" s="18"/>
      <c r="M314" s="55">
        <v>60.7</v>
      </c>
      <c r="N314" s="18"/>
      <c r="O314" s="17"/>
      <c r="P314" s="18"/>
      <c r="Q314" s="17"/>
      <c r="R314" s="18"/>
      <c r="S314" s="17"/>
      <c r="T314" s="18"/>
      <c r="U314" s="17"/>
      <c r="V314" s="18"/>
      <c r="W314" s="17"/>
      <c r="X314" s="18"/>
      <c r="Y314" s="17"/>
      <c r="Z314" s="18"/>
      <c r="AA314" s="17"/>
      <c r="AB314" s="18"/>
      <c r="AC314" s="10" t="s">
        <v>57</v>
      </c>
      <c r="AD314" s="10" t="s">
        <v>58</v>
      </c>
      <c r="AE314" s="24"/>
      <c r="AF314" s="24"/>
      <c r="AG314" s="24"/>
      <c r="AH314" s="26" t="e">
        <v>#VALUE!</v>
      </c>
      <c r="AI314" s="27"/>
      <c r="AJ314" s="27"/>
      <c r="AK314" s="26"/>
      <c r="AL314" s="26"/>
      <c r="AM314" s="24"/>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c r="BV314" s="46"/>
      <c r="BW314" s="46"/>
      <c r="BX314" s="46"/>
      <c r="BY314" s="46"/>
      <c r="BZ314" s="46"/>
      <c r="CA314" s="46"/>
      <c r="CB314" s="46"/>
      <c r="CC314" s="46"/>
      <c r="CD314" s="46"/>
      <c r="CE314" s="46"/>
      <c r="CF314" s="46"/>
      <c r="CG314" s="46"/>
      <c r="CH314" s="46"/>
      <c r="CI314" s="46"/>
      <c r="CJ314" s="46"/>
      <c r="CK314" s="46"/>
      <c r="CL314" s="46"/>
      <c r="CM314" s="46"/>
      <c r="CN314" s="46"/>
      <c r="CO314" s="46"/>
      <c r="CP314" s="46"/>
      <c r="CQ314" s="46"/>
      <c r="CR314" s="46"/>
      <c r="CS314" s="46"/>
      <c r="CT314" s="46"/>
      <c r="CU314" s="46"/>
      <c r="CV314" s="46"/>
      <c r="CW314" s="46"/>
      <c r="CX314" s="46"/>
      <c r="CY314" s="46"/>
      <c r="CZ314" s="46"/>
      <c r="DA314" s="46"/>
      <c r="DB314" s="46"/>
      <c r="DC314" s="46"/>
      <c r="DD314" s="46"/>
      <c r="DE314" s="46"/>
      <c r="DF314" s="46"/>
      <c r="DG314" s="46"/>
      <c r="DH314" s="46"/>
      <c r="DI314" s="46"/>
      <c r="DJ314" s="46"/>
      <c r="DK314" s="46"/>
      <c r="DL314" s="46"/>
      <c r="DM314" s="46"/>
      <c r="DN314" s="46"/>
      <c r="DO314" s="46"/>
      <c r="DP314" s="46"/>
      <c r="DQ314" s="46"/>
      <c r="DR314" s="46"/>
      <c r="DS314" s="46"/>
      <c r="DT314" s="46"/>
      <c r="DU314" s="46"/>
      <c r="DV314" s="46"/>
      <c r="DW314" s="46"/>
      <c r="DX314" s="46"/>
      <c r="DY314" s="46"/>
      <c r="DZ314" s="46"/>
      <c r="EA314" s="46"/>
      <c r="EB314" s="46"/>
      <c r="EC314" s="46"/>
      <c r="ED314" s="46"/>
      <c r="EE314" s="46"/>
      <c r="EF314" s="46"/>
      <c r="EG314" s="46"/>
      <c r="EH314" s="46"/>
      <c r="EI314" s="46"/>
      <c r="EJ314" s="46"/>
      <c r="EK314" s="46"/>
      <c r="EL314" s="46"/>
      <c r="EM314" s="46"/>
      <c r="EN314" s="46"/>
    </row>
    <row r="315" spans="1:144" s="13" customFormat="1" ht="12" customHeight="1">
      <c r="A315" s="8" t="s">
        <v>454</v>
      </c>
      <c r="B315" s="33" t="s">
        <v>62</v>
      </c>
      <c r="C315" s="11" t="s">
        <v>37</v>
      </c>
      <c r="D315" s="10" t="s">
        <v>48</v>
      </c>
      <c r="E315" s="11" t="s">
        <v>42</v>
      </c>
      <c r="F315" s="10" t="s">
        <v>41</v>
      </c>
      <c r="G315" s="36" t="s">
        <v>63</v>
      </c>
      <c r="H315" s="37" t="s">
        <v>64</v>
      </c>
      <c r="I315" s="39">
        <v>0</v>
      </c>
      <c r="J315" s="95"/>
      <c r="K315" s="39">
        <v>0</v>
      </c>
      <c r="L315" s="80"/>
      <c r="M315" s="39">
        <v>0</v>
      </c>
      <c r="N315" s="96"/>
      <c r="O315" s="39">
        <v>0</v>
      </c>
      <c r="P315" s="80"/>
      <c r="Q315" s="39">
        <v>129</v>
      </c>
      <c r="R315" s="96">
        <v>1.3</v>
      </c>
      <c r="S315" s="39">
        <v>0</v>
      </c>
      <c r="T315" s="96"/>
      <c r="U315" s="39">
        <v>0</v>
      </c>
      <c r="V315" s="95"/>
      <c r="W315" s="39">
        <v>0</v>
      </c>
      <c r="X315" s="96"/>
      <c r="Y315" s="39">
        <v>0</v>
      </c>
      <c r="Z315" s="96"/>
      <c r="AA315" s="39">
        <v>0</v>
      </c>
      <c r="AB315" s="96"/>
      <c r="AC315" s="41" t="s">
        <v>45</v>
      </c>
      <c r="AD315" s="33" t="s">
        <v>46</v>
      </c>
      <c r="AE315" s="36"/>
      <c r="AF315" s="33"/>
      <c r="AG315" s="33"/>
      <c r="AH315" s="42">
        <v>4277</v>
      </c>
      <c r="AI315" s="36"/>
      <c r="AJ315" s="36"/>
      <c r="AK315" s="44"/>
      <c r="AL315" s="39"/>
      <c r="AM315" s="34"/>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c r="BV315" s="46"/>
      <c r="BW315" s="46"/>
      <c r="BX315" s="46"/>
      <c r="BY315" s="46"/>
      <c r="BZ315" s="46"/>
      <c r="CA315" s="46"/>
      <c r="CB315" s="46"/>
      <c r="CC315" s="46"/>
      <c r="CD315" s="46"/>
      <c r="CE315" s="46"/>
      <c r="CF315" s="46"/>
      <c r="CG315" s="46"/>
      <c r="CH315" s="46"/>
      <c r="CI315" s="46"/>
      <c r="CJ315" s="46"/>
      <c r="CK315" s="46"/>
      <c r="CL315" s="46"/>
      <c r="CM315" s="46"/>
      <c r="CN315" s="46"/>
      <c r="CO315" s="46"/>
      <c r="CP315" s="46"/>
      <c r="CQ315" s="46"/>
      <c r="CR315" s="46"/>
      <c r="CS315" s="46"/>
      <c r="CT315" s="46"/>
      <c r="CU315" s="46"/>
      <c r="CV315" s="46"/>
      <c r="CW315" s="46"/>
      <c r="CX315" s="46"/>
      <c r="CY315" s="46"/>
      <c r="CZ315" s="46"/>
      <c r="DA315" s="46"/>
      <c r="DB315" s="46"/>
      <c r="DC315" s="46"/>
      <c r="DD315" s="46"/>
      <c r="DE315" s="46"/>
      <c r="DF315" s="46"/>
      <c r="DG315" s="46"/>
      <c r="DH315" s="46"/>
      <c r="DI315" s="46"/>
      <c r="DJ315" s="46"/>
      <c r="DK315" s="46"/>
      <c r="DL315" s="46"/>
      <c r="DM315" s="46"/>
      <c r="DN315" s="46"/>
      <c r="DO315" s="46"/>
      <c r="DP315" s="46"/>
      <c r="DQ315" s="46"/>
      <c r="DR315" s="46"/>
      <c r="DS315" s="46"/>
      <c r="DT315" s="46"/>
      <c r="DU315" s="46"/>
      <c r="DV315" s="46"/>
      <c r="DW315" s="46"/>
      <c r="DX315" s="46"/>
      <c r="DY315" s="46"/>
      <c r="DZ315" s="46"/>
      <c r="EA315" s="46"/>
      <c r="EB315" s="46"/>
      <c r="EC315" s="46"/>
      <c r="ED315" s="46"/>
      <c r="EE315" s="46"/>
      <c r="EF315" s="46"/>
      <c r="EG315" s="46"/>
      <c r="EH315" s="46"/>
      <c r="EI315" s="46"/>
      <c r="EJ315" s="46"/>
      <c r="EK315" s="46"/>
      <c r="EL315" s="46"/>
      <c r="EM315" s="46"/>
      <c r="EN315" s="46"/>
    </row>
    <row r="316" spans="1:144" s="13" customFormat="1" ht="11.25" customHeight="1">
      <c r="A316" s="13" t="s">
        <v>457</v>
      </c>
      <c r="B316" s="10" t="s">
        <v>47</v>
      </c>
      <c r="C316" s="11" t="s">
        <v>37</v>
      </c>
      <c r="D316" s="10" t="s">
        <v>48</v>
      </c>
      <c r="E316" s="11" t="s">
        <v>42</v>
      </c>
      <c r="F316" s="11" t="s">
        <v>42</v>
      </c>
      <c r="G316" s="30" t="s">
        <v>49</v>
      </c>
      <c r="H316" s="23" t="s">
        <v>458</v>
      </c>
      <c r="I316" s="91"/>
      <c r="J316" s="31"/>
      <c r="K316" s="91">
        <v>62.15</v>
      </c>
      <c r="L316" s="31">
        <v>0.49</v>
      </c>
      <c r="M316" s="91"/>
      <c r="N316" s="31"/>
      <c r="O316" s="91"/>
      <c r="P316" s="31"/>
      <c r="Q316" s="91">
        <v>45.2</v>
      </c>
      <c r="R316" s="31">
        <v>0.36</v>
      </c>
      <c r="S316" s="91"/>
      <c r="T316" s="31"/>
      <c r="U316" s="91">
        <v>45.2</v>
      </c>
      <c r="V316" s="31">
        <v>0.36</v>
      </c>
      <c r="W316" s="91"/>
      <c r="X316" s="31"/>
      <c r="Y316" s="91">
        <v>39.549999999999997</v>
      </c>
      <c r="Z316" s="31">
        <v>0.31</v>
      </c>
      <c r="AA316" s="91"/>
      <c r="AB316" s="31"/>
      <c r="AC316" s="10" t="s">
        <v>45</v>
      </c>
      <c r="AD316" s="10" t="s">
        <v>46</v>
      </c>
      <c r="AE316" s="30"/>
      <c r="AF316" s="24"/>
      <c r="AG316" s="93">
        <v>8.9</v>
      </c>
      <c r="AH316" s="26">
        <v>4863.9999999999991</v>
      </c>
      <c r="AI316" s="27"/>
      <c r="AJ316" s="27"/>
      <c r="AK316" s="26"/>
      <c r="AL316" s="26"/>
      <c r="AM316" s="30" t="s">
        <v>124</v>
      </c>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c r="BV316" s="46"/>
      <c r="BW316" s="46"/>
      <c r="BX316" s="46"/>
      <c r="BY316" s="46"/>
      <c r="BZ316" s="46"/>
      <c r="CA316" s="46"/>
      <c r="CB316" s="46"/>
      <c r="CC316" s="46"/>
      <c r="CD316" s="46"/>
      <c r="CE316" s="46"/>
      <c r="CF316" s="46"/>
      <c r="CG316" s="46"/>
      <c r="CH316" s="46"/>
      <c r="CI316" s="46"/>
      <c r="CJ316" s="46"/>
      <c r="CK316" s="46"/>
      <c r="CL316" s="46"/>
      <c r="CM316" s="46"/>
      <c r="CN316" s="46"/>
      <c r="CO316" s="46"/>
      <c r="CP316" s="46"/>
      <c r="CQ316" s="46"/>
      <c r="CR316" s="46"/>
      <c r="CS316" s="46"/>
      <c r="CT316" s="46"/>
      <c r="CU316" s="46"/>
      <c r="CV316" s="46"/>
      <c r="CW316" s="46"/>
      <c r="CX316" s="46"/>
      <c r="CY316" s="46"/>
      <c r="CZ316" s="46"/>
      <c r="DA316" s="46"/>
      <c r="DB316" s="46"/>
      <c r="DC316" s="46"/>
      <c r="DD316" s="46"/>
      <c r="DE316" s="46"/>
      <c r="DF316" s="46"/>
      <c r="DG316" s="46"/>
      <c r="DH316" s="46"/>
      <c r="DI316" s="46"/>
      <c r="DJ316" s="46"/>
      <c r="DK316" s="46"/>
      <c r="DL316" s="46"/>
      <c r="DM316" s="46"/>
      <c r="DN316" s="46"/>
      <c r="DO316" s="46"/>
      <c r="DP316" s="46"/>
      <c r="DQ316" s="46"/>
      <c r="DR316" s="46"/>
      <c r="DS316" s="46"/>
      <c r="DT316" s="46"/>
      <c r="DU316" s="46"/>
      <c r="DV316" s="46"/>
      <c r="DW316" s="46"/>
      <c r="DX316" s="46"/>
      <c r="DY316" s="46"/>
      <c r="DZ316" s="46"/>
      <c r="EA316" s="46"/>
      <c r="EB316" s="46"/>
      <c r="EC316" s="46"/>
      <c r="ED316" s="46"/>
      <c r="EE316" s="46"/>
      <c r="EF316" s="46"/>
      <c r="EG316" s="46"/>
      <c r="EH316" s="46"/>
      <c r="EI316" s="46"/>
      <c r="EJ316" s="46"/>
      <c r="EK316" s="46"/>
      <c r="EL316" s="46"/>
      <c r="EM316" s="46"/>
      <c r="EN316" s="46"/>
    </row>
    <row r="317" spans="1:144" s="13" customFormat="1" ht="11.25" customHeight="1">
      <c r="A317" s="13" t="s">
        <v>457</v>
      </c>
      <c r="B317" s="10" t="s">
        <v>47</v>
      </c>
      <c r="C317" s="11" t="s">
        <v>37</v>
      </c>
      <c r="D317" s="10" t="s">
        <v>53</v>
      </c>
      <c r="E317" s="10" t="s">
        <v>54</v>
      </c>
      <c r="F317" s="10"/>
      <c r="G317" s="14" t="s">
        <v>55</v>
      </c>
      <c r="H317" s="23" t="s">
        <v>459</v>
      </c>
      <c r="I317" s="17">
        <v>66.733000000000004</v>
      </c>
      <c r="J317" s="18"/>
      <c r="K317" s="17"/>
      <c r="L317" s="18"/>
      <c r="M317" s="17">
        <v>66.733000000000004</v>
      </c>
      <c r="N317" s="18"/>
      <c r="O317" s="17"/>
      <c r="P317" s="18"/>
      <c r="Q317" s="17"/>
      <c r="R317" s="18"/>
      <c r="S317" s="17"/>
      <c r="T317" s="18"/>
      <c r="U317" s="17"/>
      <c r="V317" s="18"/>
      <c r="W317" s="17"/>
      <c r="X317" s="18"/>
      <c r="Y317" s="17"/>
      <c r="Z317" s="18"/>
      <c r="AA317" s="17"/>
      <c r="AB317" s="18"/>
      <c r="AC317" s="10" t="s">
        <v>57</v>
      </c>
      <c r="AD317" s="10" t="s">
        <v>58</v>
      </c>
      <c r="AE317" s="24"/>
      <c r="AF317" s="24"/>
      <c r="AG317" s="24"/>
      <c r="AH317" s="26" t="e">
        <v>#VALUE!</v>
      </c>
      <c r="AI317" s="27"/>
      <c r="AJ317" s="27"/>
      <c r="AK317" s="26"/>
      <c r="AL317" s="26"/>
      <c r="AM317" s="24"/>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c r="BU317" s="46"/>
      <c r="BV317" s="46"/>
      <c r="BW317" s="46"/>
      <c r="BX317" s="46"/>
      <c r="BY317" s="46"/>
      <c r="BZ317" s="46"/>
      <c r="CA317" s="46"/>
      <c r="CB317" s="46"/>
      <c r="CC317" s="46"/>
      <c r="CD317" s="46"/>
      <c r="CE317" s="46"/>
      <c r="CF317" s="46"/>
      <c r="CG317" s="46"/>
      <c r="CH317" s="46"/>
      <c r="CI317" s="46"/>
      <c r="CJ317" s="46"/>
      <c r="CK317" s="46"/>
      <c r="CL317" s="46"/>
      <c r="CM317" s="46"/>
      <c r="CN317" s="46"/>
      <c r="CO317" s="46"/>
      <c r="CP317" s="46"/>
      <c r="CQ317" s="46"/>
      <c r="CR317" s="46"/>
      <c r="CS317" s="46"/>
      <c r="CT317" s="46"/>
      <c r="CU317" s="46"/>
      <c r="CV317" s="46"/>
      <c r="CW317" s="46"/>
      <c r="CX317" s="46"/>
      <c r="CY317" s="46"/>
      <c r="CZ317" s="46"/>
      <c r="DA317" s="46"/>
      <c r="DB317" s="46"/>
      <c r="DC317" s="46"/>
      <c r="DD317" s="46"/>
      <c r="DE317" s="46"/>
      <c r="DF317" s="46"/>
      <c r="DG317" s="46"/>
      <c r="DH317" s="46"/>
      <c r="DI317" s="46"/>
      <c r="DJ317" s="46"/>
      <c r="DK317" s="46"/>
      <c r="DL317" s="46"/>
      <c r="DM317" s="46"/>
      <c r="DN317" s="46"/>
      <c r="DO317" s="46"/>
      <c r="DP317" s="46"/>
      <c r="DQ317" s="46"/>
      <c r="DR317" s="46"/>
      <c r="DS317" s="46"/>
      <c r="DT317" s="46"/>
      <c r="DU317" s="46"/>
      <c r="DV317" s="46"/>
      <c r="DW317" s="46"/>
      <c r="DX317" s="46"/>
      <c r="DY317" s="46"/>
      <c r="DZ317" s="46"/>
      <c r="EA317" s="46"/>
      <c r="EB317" s="46"/>
      <c r="EC317" s="46"/>
      <c r="ED317" s="46"/>
      <c r="EE317" s="46"/>
      <c r="EF317" s="46"/>
      <c r="EG317" s="46"/>
      <c r="EH317" s="46"/>
      <c r="EI317" s="46"/>
      <c r="EJ317" s="46"/>
      <c r="EK317" s="46"/>
      <c r="EL317" s="46"/>
      <c r="EM317" s="46"/>
      <c r="EN317" s="46"/>
    </row>
    <row r="318" spans="1:144" s="34" customFormat="1" ht="11.25" customHeight="1">
      <c r="A318" s="13" t="s">
        <v>457</v>
      </c>
      <c r="B318" s="33" t="s">
        <v>62</v>
      </c>
      <c r="C318" s="11" t="s">
        <v>37</v>
      </c>
      <c r="D318" s="10" t="s">
        <v>48</v>
      </c>
      <c r="E318" s="11" t="s">
        <v>42</v>
      </c>
      <c r="F318" s="10" t="s">
        <v>41</v>
      </c>
      <c r="G318" s="36" t="s">
        <v>63</v>
      </c>
      <c r="H318" s="37" t="s">
        <v>64</v>
      </c>
      <c r="I318" s="39">
        <v>0</v>
      </c>
      <c r="J318" s="95"/>
      <c r="K318" s="39">
        <v>0</v>
      </c>
      <c r="L318" s="80"/>
      <c r="M318" s="39">
        <v>0</v>
      </c>
      <c r="N318" s="96"/>
      <c r="O318" s="39">
        <v>0</v>
      </c>
      <c r="P318" s="80"/>
      <c r="Q318" s="39">
        <v>65.400000000000006</v>
      </c>
      <c r="R318" s="96">
        <v>0.5</v>
      </c>
      <c r="S318" s="39">
        <v>0</v>
      </c>
      <c r="T318" s="96"/>
      <c r="U318" s="39">
        <v>0</v>
      </c>
      <c r="V318" s="95"/>
      <c r="W318" s="39">
        <v>0</v>
      </c>
      <c r="X318" s="96"/>
      <c r="Y318" s="39">
        <v>0</v>
      </c>
      <c r="Z318" s="96"/>
      <c r="AA318" s="39">
        <v>0</v>
      </c>
      <c r="AB318" s="96"/>
      <c r="AC318" s="41" t="s">
        <v>45</v>
      </c>
      <c r="AD318" s="33" t="s">
        <v>46</v>
      </c>
      <c r="AE318" s="36"/>
      <c r="AF318" s="33"/>
      <c r="AG318" s="33"/>
      <c r="AH318" s="42">
        <v>1645</v>
      </c>
      <c r="AI318" s="36"/>
      <c r="AJ318" s="36"/>
      <c r="AK318" s="44"/>
      <c r="AL318" s="39"/>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c r="BL318" s="30"/>
      <c r="BM318" s="30"/>
      <c r="BN318" s="30"/>
      <c r="BO318" s="30"/>
      <c r="BP318" s="30"/>
      <c r="BQ318" s="30"/>
      <c r="BR318" s="30"/>
      <c r="BS318" s="30"/>
      <c r="BT318" s="30"/>
      <c r="BU318" s="30"/>
      <c r="BV318" s="30"/>
      <c r="BW318" s="30"/>
      <c r="BX318" s="30"/>
      <c r="BY318" s="30"/>
      <c r="BZ318" s="30"/>
      <c r="CA318" s="30"/>
      <c r="CB318" s="30"/>
      <c r="CC318" s="30"/>
      <c r="CD318" s="30"/>
      <c r="CE318" s="30"/>
      <c r="CF318" s="30"/>
      <c r="CG318" s="30"/>
      <c r="CH318" s="30"/>
      <c r="CI318" s="30"/>
      <c r="CJ318" s="30"/>
      <c r="CK318" s="30"/>
      <c r="CL318" s="30"/>
      <c r="CM318" s="30"/>
      <c r="CN318" s="30"/>
      <c r="CO318" s="30"/>
      <c r="CP318" s="30"/>
      <c r="CQ318" s="30"/>
      <c r="CR318" s="30"/>
      <c r="CS318" s="30"/>
      <c r="CT318" s="30"/>
      <c r="CU318" s="30"/>
      <c r="CV318" s="30"/>
      <c r="CW318" s="30"/>
      <c r="CX318" s="30"/>
      <c r="CY318" s="30"/>
      <c r="CZ318" s="30"/>
      <c r="DA318" s="30"/>
      <c r="DB318" s="30"/>
      <c r="DC318" s="30"/>
      <c r="DD318" s="30"/>
      <c r="DE318" s="30"/>
      <c r="DF318" s="30"/>
      <c r="DG318" s="30"/>
      <c r="DH318" s="30"/>
      <c r="DI318" s="30"/>
      <c r="DJ318" s="30"/>
      <c r="DK318" s="30"/>
      <c r="DL318" s="30"/>
      <c r="DM318" s="30"/>
      <c r="DN318" s="30"/>
      <c r="DO318" s="30"/>
      <c r="DP318" s="30"/>
      <c r="DQ318" s="30"/>
      <c r="DR318" s="30"/>
      <c r="DS318" s="30"/>
      <c r="DT318" s="30"/>
      <c r="DU318" s="30"/>
      <c r="DV318" s="30"/>
      <c r="DW318" s="30"/>
      <c r="DX318" s="30"/>
      <c r="DY318" s="30"/>
      <c r="DZ318" s="30"/>
      <c r="EA318" s="30"/>
      <c r="EB318" s="30"/>
      <c r="EC318" s="30"/>
      <c r="ED318" s="30"/>
      <c r="EE318" s="30"/>
      <c r="EF318" s="30"/>
      <c r="EG318" s="30"/>
      <c r="EH318" s="30"/>
      <c r="EI318" s="30"/>
      <c r="EJ318" s="30"/>
      <c r="EK318" s="30"/>
      <c r="EL318" s="30"/>
      <c r="EM318" s="30"/>
      <c r="EN318" s="30"/>
    </row>
    <row r="319" spans="1:144" s="13" customFormat="1" ht="11.25" customHeight="1">
      <c r="A319" s="8" t="s">
        <v>460</v>
      </c>
      <c r="B319" s="53" t="s">
        <v>84</v>
      </c>
      <c r="C319" s="9" t="s">
        <v>39</v>
      </c>
      <c r="D319" s="10" t="s">
        <v>40</v>
      </c>
      <c r="E319" s="9" t="s">
        <v>42</v>
      </c>
      <c r="F319" s="33" t="s">
        <v>73</v>
      </c>
      <c r="G319" s="14" t="s">
        <v>85</v>
      </c>
      <c r="H319" s="14"/>
      <c r="I319" s="39">
        <v>0</v>
      </c>
      <c r="J319" s="18">
        <v>0</v>
      </c>
      <c r="K319" s="39">
        <v>3577.190424583172</v>
      </c>
      <c r="L319" s="18">
        <v>35.75618271694028</v>
      </c>
      <c r="M319" s="39">
        <v>0</v>
      </c>
      <c r="N319" s="18">
        <v>0</v>
      </c>
      <c r="O319" s="39">
        <v>472.56624854594804</v>
      </c>
      <c r="P319" s="18">
        <v>4.7235857721161221</v>
      </c>
      <c r="Q319" s="39">
        <v>472.56624854594804</v>
      </c>
      <c r="R319" s="18">
        <v>4.7235857721161221</v>
      </c>
      <c r="S319" s="39">
        <v>0</v>
      </c>
      <c r="T319" s="18">
        <v>0</v>
      </c>
      <c r="U319" s="39">
        <v>0</v>
      </c>
      <c r="V319" s="18">
        <v>0</v>
      </c>
      <c r="W319" s="39">
        <v>0</v>
      </c>
      <c r="X319" s="18">
        <v>0</v>
      </c>
      <c r="Y319" s="39">
        <v>0</v>
      </c>
      <c r="Z319" s="18">
        <v>0</v>
      </c>
      <c r="AA319" s="39">
        <v>0</v>
      </c>
      <c r="AB319" s="18">
        <v>0</v>
      </c>
      <c r="AC319" s="10" t="s">
        <v>45</v>
      </c>
      <c r="AD319" s="10" t="s">
        <v>46</v>
      </c>
      <c r="AE319" s="8" t="s">
        <v>71</v>
      </c>
      <c r="AF319" s="8" t="s">
        <v>86</v>
      </c>
      <c r="AG319" s="56">
        <v>515.76</v>
      </c>
      <c r="AH319" s="57"/>
      <c r="AI319" s="21" t="s">
        <v>461</v>
      </c>
      <c r="AJ319" s="21" t="s">
        <v>461</v>
      </c>
      <c r="AK319" s="59">
        <v>0.19974406700791064</v>
      </c>
      <c r="AL319" s="60">
        <v>45.203354261172528</v>
      </c>
      <c r="AM319" s="30" t="s">
        <v>87</v>
      </c>
    </row>
    <row r="320" spans="1:144" s="13" customFormat="1" ht="11.25" customHeight="1">
      <c r="A320" s="8" t="s">
        <v>460</v>
      </c>
      <c r="B320" s="53" t="s">
        <v>84</v>
      </c>
      <c r="C320" s="9" t="s">
        <v>39</v>
      </c>
      <c r="D320" s="10" t="s">
        <v>40</v>
      </c>
      <c r="E320" s="9" t="s">
        <v>42</v>
      </c>
      <c r="F320" s="10" t="s">
        <v>41</v>
      </c>
      <c r="G320" s="14" t="s">
        <v>85</v>
      </c>
      <c r="H320" s="14"/>
      <c r="I320" s="39">
        <v>0</v>
      </c>
      <c r="J320" s="18">
        <v>0</v>
      </c>
      <c r="K320" s="39">
        <v>323.68657541682825</v>
      </c>
      <c r="L320" s="18">
        <v>3.2354431718499876</v>
      </c>
      <c r="M320" s="39">
        <v>0</v>
      </c>
      <c r="N320" s="18">
        <v>0</v>
      </c>
      <c r="O320" s="39">
        <v>42.760751454051963</v>
      </c>
      <c r="P320" s="18">
        <v>0.42741960052128969</v>
      </c>
      <c r="Q320" s="39">
        <v>42.760751454051963</v>
      </c>
      <c r="R320" s="18">
        <v>0.42741960052128969</v>
      </c>
      <c r="S320" s="39">
        <v>0</v>
      </c>
      <c r="T320" s="18">
        <v>0</v>
      </c>
      <c r="U320" s="39">
        <v>0</v>
      </c>
      <c r="V320" s="18">
        <v>0</v>
      </c>
      <c r="W320" s="39">
        <v>0</v>
      </c>
      <c r="X320" s="18">
        <v>0</v>
      </c>
      <c r="Y320" s="39">
        <v>0</v>
      </c>
      <c r="Z320" s="18">
        <v>0</v>
      </c>
      <c r="AA320" s="39">
        <v>0</v>
      </c>
      <c r="AB320" s="18">
        <v>0</v>
      </c>
      <c r="AC320" s="10" t="s">
        <v>45</v>
      </c>
      <c r="AD320" s="10" t="s">
        <v>46</v>
      </c>
      <c r="AE320" s="8" t="s">
        <v>71</v>
      </c>
      <c r="AF320" s="8" t="s">
        <v>86</v>
      </c>
      <c r="AG320" s="56">
        <v>515.76</v>
      </c>
      <c r="AH320" s="57"/>
      <c r="AI320" s="21" t="s">
        <v>461</v>
      </c>
      <c r="AJ320" s="21" t="s">
        <v>461</v>
      </c>
      <c r="AK320" s="59">
        <v>0.19974406700791064</v>
      </c>
      <c r="AL320" s="60">
        <v>4.0902823728925668</v>
      </c>
      <c r="AM320" s="30" t="s">
        <v>87</v>
      </c>
      <c r="AN320" s="34"/>
      <c r="AO320" s="34"/>
      <c r="AP320" s="34"/>
      <c r="AQ320" s="34"/>
      <c r="AR320" s="34"/>
      <c r="AS320" s="34"/>
      <c r="AT320" s="34"/>
      <c r="AU320" s="34"/>
      <c r="AV320" s="34"/>
      <c r="AW320" s="34"/>
      <c r="AX320" s="34"/>
      <c r="AY320" s="34"/>
      <c r="AZ320" s="34"/>
      <c r="BA320" s="34"/>
      <c r="BB320" s="34"/>
      <c r="BC320" s="34"/>
      <c r="BD320" s="34"/>
      <c r="BE320" s="34"/>
      <c r="BF320" s="34"/>
      <c r="BG320" s="34"/>
      <c r="BH320" s="34"/>
      <c r="BI320" s="34"/>
      <c r="BJ320" s="34"/>
      <c r="BK320" s="34"/>
      <c r="BL320" s="34"/>
      <c r="BM320" s="34"/>
      <c r="BN320" s="34"/>
      <c r="BO320" s="34"/>
      <c r="BP320" s="34"/>
      <c r="BQ320" s="34"/>
      <c r="BR320" s="34"/>
      <c r="BS320" s="34"/>
      <c r="BT320" s="34"/>
      <c r="BU320" s="34"/>
      <c r="BV320" s="34"/>
      <c r="BW320" s="34"/>
      <c r="BX320" s="34"/>
      <c r="BY320" s="34"/>
      <c r="BZ320" s="34"/>
      <c r="CA320" s="34"/>
      <c r="CB320" s="34"/>
      <c r="CC320" s="34"/>
      <c r="CD320" s="34"/>
      <c r="CE320" s="34"/>
      <c r="CF320" s="34"/>
      <c r="CG320" s="34"/>
      <c r="CH320" s="34"/>
      <c r="CI320" s="34"/>
      <c r="CJ320" s="34"/>
      <c r="CK320" s="34"/>
      <c r="CL320" s="34"/>
      <c r="CM320" s="34"/>
      <c r="CN320" s="34"/>
      <c r="CO320" s="34"/>
      <c r="CP320" s="34"/>
      <c r="CQ320" s="34"/>
      <c r="CR320" s="34"/>
      <c r="CS320" s="34"/>
      <c r="CT320" s="34"/>
      <c r="CU320" s="34"/>
      <c r="CV320" s="34"/>
      <c r="CW320" s="34"/>
      <c r="CX320" s="34"/>
      <c r="CY320" s="34"/>
      <c r="CZ320" s="34"/>
      <c r="DA320" s="34"/>
      <c r="DB320" s="34"/>
      <c r="DC320" s="34"/>
      <c r="DD320" s="34"/>
      <c r="DE320" s="34"/>
      <c r="DF320" s="34"/>
      <c r="DG320" s="34"/>
      <c r="DH320" s="34"/>
      <c r="DI320" s="34"/>
      <c r="DJ320" s="34"/>
      <c r="DK320" s="34"/>
      <c r="DL320" s="34"/>
      <c r="DM320" s="34"/>
      <c r="DN320" s="34"/>
      <c r="DO320" s="34"/>
      <c r="DP320" s="34"/>
      <c r="DQ320" s="34"/>
      <c r="DR320" s="34"/>
      <c r="DS320" s="34"/>
      <c r="DT320" s="34"/>
      <c r="DU320" s="34"/>
      <c r="DV320" s="34"/>
      <c r="DW320" s="34"/>
      <c r="DX320" s="34"/>
      <c r="DY320" s="34"/>
      <c r="DZ320" s="34"/>
      <c r="EA320" s="34"/>
      <c r="EB320" s="34"/>
      <c r="EC320" s="34"/>
      <c r="ED320" s="34"/>
      <c r="EE320" s="34"/>
      <c r="EF320" s="34"/>
      <c r="EG320" s="34"/>
      <c r="EH320" s="34"/>
      <c r="EI320" s="34"/>
      <c r="EJ320" s="34"/>
      <c r="EK320" s="34"/>
      <c r="EL320" s="34"/>
      <c r="EM320" s="34"/>
      <c r="EN320" s="34"/>
    </row>
    <row r="321" spans="1:144" s="13" customFormat="1" ht="11.25" customHeight="1">
      <c r="A321" s="8" t="s">
        <v>460</v>
      </c>
      <c r="B321" s="10" t="s">
        <v>84</v>
      </c>
      <c r="C321" s="9" t="s">
        <v>39</v>
      </c>
      <c r="D321" s="9" t="s">
        <v>88</v>
      </c>
      <c r="E321" s="9" t="s">
        <v>42</v>
      </c>
      <c r="F321" s="11" t="s">
        <v>42</v>
      </c>
      <c r="G321" s="45" t="s">
        <v>89</v>
      </c>
      <c r="H321" s="45"/>
      <c r="I321" s="61">
        <v>0</v>
      </c>
      <c r="J321" s="18">
        <v>0</v>
      </c>
      <c r="K321" s="61">
        <v>0</v>
      </c>
      <c r="L321" s="18">
        <v>0</v>
      </c>
      <c r="M321" s="61">
        <v>100</v>
      </c>
      <c r="N321" s="18">
        <v>0</v>
      </c>
      <c r="O321" s="61">
        <v>0</v>
      </c>
      <c r="P321" s="18">
        <v>0</v>
      </c>
      <c r="Q321" s="61">
        <v>0</v>
      </c>
      <c r="R321" s="18">
        <v>0</v>
      </c>
      <c r="S321" s="61">
        <v>0</v>
      </c>
      <c r="T321" s="18">
        <v>0</v>
      </c>
      <c r="U321" s="61">
        <v>0</v>
      </c>
      <c r="V321" s="18">
        <v>0</v>
      </c>
      <c r="W321" s="61">
        <v>0</v>
      </c>
      <c r="X321" s="18">
        <v>0</v>
      </c>
      <c r="Y321" s="61">
        <v>0</v>
      </c>
      <c r="Z321" s="18">
        <v>0</v>
      </c>
      <c r="AA321" s="61">
        <v>0</v>
      </c>
      <c r="AB321" s="18">
        <v>0</v>
      </c>
      <c r="AC321" s="10" t="s">
        <v>57</v>
      </c>
      <c r="AD321" s="10" t="s">
        <v>58</v>
      </c>
      <c r="AE321" s="8" t="s">
        <v>71</v>
      </c>
      <c r="AF321" s="8" t="s">
        <v>71</v>
      </c>
      <c r="AG321" s="62" t="s">
        <v>90</v>
      </c>
      <c r="AH321" s="57"/>
      <c r="AI321" s="21" t="s">
        <v>71</v>
      </c>
      <c r="AJ321" s="21" t="s">
        <v>71</v>
      </c>
      <c r="AK321" s="63" t="s">
        <v>71</v>
      </c>
      <c r="AL321" s="60">
        <v>0</v>
      </c>
      <c r="AM321" s="30" t="s">
        <v>71</v>
      </c>
    </row>
    <row r="322" spans="1:144" s="34" customFormat="1" ht="11.25" customHeight="1">
      <c r="A322" s="8" t="s">
        <v>460</v>
      </c>
      <c r="B322" s="53" t="s">
        <v>84</v>
      </c>
      <c r="C322" s="9" t="s">
        <v>39</v>
      </c>
      <c r="D322" s="10" t="s">
        <v>53</v>
      </c>
      <c r="E322" s="10" t="s">
        <v>54</v>
      </c>
      <c r="F322" s="10"/>
      <c r="G322" s="14" t="s">
        <v>116</v>
      </c>
      <c r="H322" s="14"/>
      <c r="I322" s="17">
        <v>0</v>
      </c>
      <c r="J322" s="18">
        <v>0</v>
      </c>
      <c r="K322" s="17">
        <v>300.46300000000002</v>
      </c>
      <c r="L322" s="18">
        <v>0</v>
      </c>
      <c r="M322" s="17">
        <v>0</v>
      </c>
      <c r="N322" s="18">
        <v>0</v>
      </c>
      <c r="O322" s="17">
        <v>0</v>
      </c>
      <c r="P322" s="18">
        <v>0</v>
      </c>
      <c r="Q322" s="17">
        <v>0</v>
      </c>
      <c r="R322" s="18">
        <v>0</v>
      </c>
      <c r="S322" s="17">
        <v>0</v>
      </c>
      <c r="T322" s="18">
        <v>0</v>
      </c>
      <c r="U322" s="17">
        <v>0</v>
      </c>
      <c r="V322" s="18">
        <v>0</v>
      </c>
      <c r="W322" s="17">
        <v>0</v>
      </c>
      <c r="X322" s="18">
        <v>0</v>
      </c>
      <c r="Y322" s="17">
        <v>0</v>
      </c>
      <c r="Z322" s="18">
        <v>0</v>
      </c>
      <c r="AA322" s="39">
        <v>0</v>
      </c>
      <c r="AB322" s="18">
        <v>0</v>
      </c>
      <c r="AC322" s="10" t="s">
        <v>57</v>
      </c>
      <c r="AD322" s="10" t="s">
        <v>58</v>
      </c>
      <c r="AE322" s="8" t="s">
        <v>71</v>
      </c>
      <c r="AF322" s="8" t="s">
        <v>71</v>
      </c>
      <c r="AG322" s="62" t="s">
        <v>71</v>
      </c>
      <c r="AH322" s="57"/>
      <c r="AI322" s="21" t="s">
        <v>71</v>
      </c>
      <c r="AJ322" s="21" t="s">
        <v>71</v>
      </c>
      <c r="AK322" s="63" t="s">
        <v>71</v>
      </c>
      <c r="AL322" s="60">
        <v>0</v>
      </c>
      <c r="AM322" s="30" t="s">
        <v>71</v>
      </c>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c r="BL322" s="30"/>
      <c r="BM322" s="30"/>
      <c r="BN322" s="30"/>
      <c r="BO322" s="30"/>
      <c r="BP322" s="30"/>
      <c r="BQ322" s="30"/>
      <c r="BR322" s="30"/>
      <c r="BS322" s="30"/>
      <c r="BT322" s="30"/>
      <c r="BU322" s="30"/>
      <c r="BV322" s="30"/>
      <c r="BW322" s="30"/>
      <c r="BX322" s="30"/>
      <c r="BY322" s="30"/>
      <c r="BZ322" s="30"/>
      <c r="CA322" s="30"/>
      <c r="CB322" s="30"/>
      <c r="CC322" s="30"/>
      <c r="CD322" s="30"/>
      <c r="CE322" s="30"/>
      <c r="CF322" s="30"/>
      <c r="CG322" s="30"/>
      <c r="CH322" s="30"/>
      <c r="CI322" s="30"/>
      <c r="CJ322" s="30"/>
      <c r="CK322" s="30"/>
      <c r="CL322" s="30"/>
      <c r="CM322" s="30"/>
      <c r="CN322" s="30"/>
      <c r="CO322" s="30"/>
      <c r="CP322" s="30"/>
      <c r="CQ322" s="30"/>
      <c r="CR322" s="30"/>
      <c r="CS322" s="30"/>
      <c r="CT322" s="30"/>
      <c r="CU322" s="30"/>
      <c r="CV322" s="30"/>
      <c r="CW322" s="30"/>
      <c r="CX322" s="30"/>
      <c r="CY322" s="30"/>
      <c r="CZ322" s="30"/>
      <c r="DA322" s="30"/>
      <c r="DB322" s="30"/>
      <c r="DC322" s="30"/>
      <c r="DD322" s="30"/>
      <c r="DE322" s="30"/>
      <c r="DF322" s="30"/>
      <c r="DG322" s="30"/>
      <c r="DH322" s="30"/>
      <c r="DI322" s="30"/>
      <c r="DJ322" s="30"/>
      <c r="DK322" s="30"/>
      <c r="DL322" s="30"/>
      <c r="DM322" s="30"/>
      <c r="DN322" s="30"/>
      <c r="DO322" s="30"/>
      <c r="DP322" s="30"/>
      <c r="DQ322" s="30"/>
      <c r="DR322" s="30"/>
      <c r="DS322" s="30"/>
      <c r="DT322" s="30"/>
      <c r="DU322" s="30"/>
      <c r="DV322" s="30"/>
      <c r="DW322" s="30"/>
      <c r="DX322" s="30"/>
      <c r="DY322" s="30"/>
      <c r="DZ322" s="30"/>
      <c r="EA322" s="30"/>
      <c r="EB322" s="30"/>
      <c r="EC322" s="30"/>
      <c r="ED322" s="30"/>
      <c r="EE322" s="30"/>
      <c r="EF322" s="30"/>
      <c r="EG322" s="30"/>
      <c r="EH322" s="30"/>
      <c r="EI322" s="30"/>
      <c r="EJ322" s="30"/>
      <c r="EK322" s="30"/>
      <c r="EL322" s="30"/>
      <c r="EM322" s="30"/>
      <c r="EN322" s="30"/>
    </row>
    <row r="323" spans="1:144" s="13" customFormat="1" ht="11.25" customHeight="1">
      <c r="A323" s="30" t="s">
        <v>462</v>
      </c>
      <c r="B323" s="53" t="s">
        <v>84</v>
      </c>
      <c r="C323" s="11" t="s">
        <v>37</v>
      </c>
      <c r="D323" s="10" t="s">
        <v>40</v>
      </c>
      <c r="E323" s="9" t="s">
        <v>42</v>
      </c>
      <c r="F323" s="10" t="s">
        <v>41</v>
      </c>
      <c r="G323" s="14" t="s">
        <v>85</v>
      </c>
      <c r="H323" s="14"/>
      <c r="I323" s="39">
        <v>0</v>
      </c>
      <c r="J323" s="18">
        <v>0</v>
      </c>
      <c r="K323" s="39">
        <v>21.5</v>
      </c>
      <c r="L323" s="18">
        <v>6.7272727272727276E-2</v>
      </c>
      <c r="M323" s="39">
        <v>0</v>
      </c>
      <c r="N323" s="18">
        <v>0</v>
      </c>
      <c r="O323" s="39">
        <v>0</v>
      </c>
      <c r="P323" s="18">
        <v>0</v>
      </c>
      <c r="Q323" s="39">
        <v>0</v>
      </c>
      <c r="R323" s="18">
        <v>0</v>
      </c>
      <c r="S323" s="39">
        <v>0</v>
      </c>
      <c r="T323" s="18">
        <v>0</v>
      </c>
      <c r="U323" s="39">
        <v>0</v>
      </c>
      <c r="V323" s="18">
        <v>0</v>
      </c>
      <c r="W323" s="39">
        <v>0</v>
      </c>
      <c r="X323" s="18">
        <v>0</v>
      </c>
      <c r="Y323" s="39">
        <v>0</v>
      </c>
      <c r="Z323" s="18">
        <v>0</v>
      </c>
      <c r="AA323" s="39">
        <v>0</v>
      </c>
      <c r="AB323" s="18">
        <v>0</v>
      </c>
      <c r="AC323" s="10" t="s">
        <v>45</v>
      </c>
      <c r="AD323" s="10" t="s">
        <v>46</v>
      </c>
      <c r="AE323" s="8" t="s">
        <v>145</v>
      </c>
      <c r="AF323" s="8" t="s">
        <v>86</v>
      </c>
      <c r="AG323" s="56">
        <v>3.7</v>
      </c>
      <c r="AH323" s="57"/>
      <c r="AI323" s="21" t="s">
        <v>146</v>
      </c>
      <c r="AJ323" s="21" t="s">
        <v>146</v>
      </c>
      <c r="AK323" s="59">
        <v>1</v>
      </c>
      <c r="AL323" s="60">
        <v>6.7272727272727276E-2</v>
      </c>
      <c r="AM323" s="30" t="s">
        <v>147</v>
      </c>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c r="BJ323" s="30"/>
      <c r="BK323" s="30"/>
      <c r="BL323" s="30"/>
      <c r="BM323" s="30"/>
      <c r="BN323" s="30"/>
      <c r="BO323" s="30"/>
      <c r="BP323" s="30"/>
      <c r="BQ323" s="30"/>
      <c r="BR323" s="30"/>
      <c r="BS323" s="30"/>
      <c r="BT323" s="30"/>
      <c r="BU323" s="30"/>
      <c r="BV323" s="30"/>
      <c r="BW323" s="30"/>
      <c r="BX323" s="30"/>
      <c r="BY323" s="30"/>
      <c r="BZ323" s="30"/>
      <c r="CA323" s="30"/>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c r="DE323" s="30"/>
      <c r="DF323" s="30"/>
      <c r="DG323" s="30"/>
      <c r="DH323" s="30"/>
      <c r="DI323" s="30"/>
      <c r="DJ323" s="30"/>
      <c r="DK323" s="30"/>
      <c r="DL323" s="30"/>
      <c r="DM323" s="30"/>
      <c r="DN323" s="30"/>
      <c r="DO323" s="30"/>
      <c r="DP323" s="30"/>
      <c r="DQ323" s="30"/>
      <c r="DR323" s="30"/>
      <c r="DS323" s="30"/>
      <c r="DT323" s="30"/>
      <c r="DU323" s="30"/>
      <c r="DV323" s="30"/>
      <c r="DW323" s="30"/>
      <c r="DX323" s="30"/>
      <c r="DY323" s="30"/>
      <c r="DZ323" s="30"/>
      <c r="EA323" s="30"/>
      <c r="EB323" s="30"/>
      <c r="EC323" s="30"/>
      <c r="ED323" s="30"/>
      <c r="EE323" s="30"/>
      <c r="EF323" s="30"/>
      <c r="EG323" s="30"/>
      <c r="EH323" s="30"/>
      <c r="EI323" s="30"/>
      <c r="EJ323" s="30"/>
      <c r="EK323" s="30"/>
      <c r="EL323" s="30"/>
      <c r="EM323" s="30"/>
      <c r="EN323" s="30"/>
    </row>
    <row r="324" spans="1:144" s="13" customFormat="1" ht="11.25" customHeight="1">
      <c r="A324" s="30" t="s">
        <v>462</v>
      </c>
      <c r="B324" s="10" t="s">
        <v>84</v>
      </c>
      <c r="C324" s="11" t="s">
        <v>37</v>
      </c>
      <c r="D324" s="9" t="s">
        <v>88</v>
      </c>
      <c r="E324" s="9" t="s">
        <v>42</v>
      </c>
      <c r="F324" s="11" t="s">
        <v>42</v>
      </c>
      <c r="G324" s="45" t="s">
        <v>89</v>
      </c>
      <c r="H324" s="45"/>
      <c r="I324" s="61">
        <v>0</v>
      </c>
      <c r="J324" s="18">
        <v>0</v>
      </c>
      <c r="K324" s="61">
        <v>0</v>
      </c>
      <c r="L324" s="18">
        <v>0</v>
      </c>
      <c r="M324" s="61">
        <v>0</v>
      </c>
      <c r="N324" s="18">
        <v>0</v>
      </c>
      <c r="O324" s="61">
        <v>0</v>
      </c>
      <c r="P324" s="18">
        <v>0</v>
      </c>
      <c r="Q324" s="61">
        <v>0</v>
      </c>
      <c r="R324" s="18">
        <v>0</v>
      </c>
      <c r="S324" s="61">
        <v>0</v>
      </c>
      <c r="T324" s="18">
        <v>0</v>
      </c>
      <c r="U324" s="61">
        <v>70</v>
      </c>
      <c r="V324" s="18">
        <v>0</v>
      </c>
      <c r="W324" s="61">
        <v>0</v>
      </c>
      <c r="X324" s="18">
        <v>0</v>
      </c>
      <c r="Y324" s="61">
        <v>0</v>
      </c>
      <c r="Z324" s="18">
        <v>0</v>
      </c>
      <c r="AA324" s="61">
        <v>0</v>
      </c>
      <c r="AB324" s="18">
        <v>0</v>
      </c>
      <c r="AC324" s="10" t="s">
        <v>57</v>
      </c>
      <c r="AD324" s="10" t="s">
        <v>58</v>
      </c>
      <c r="AE324" s="8" t="s">
        <v>71</v>
      </c>
      <c r="AF324" s="8" t="s">
        <v>71</v>
      </c>
      <c r="AG324" s="62" t="s">
        <v>90</v>
      </c>
      <c r="AH324" s="57"/>
      <c r="AI324" s="21" t="s">
        <v>71</v>
      </c>
      <c r="AJ324" s="21" t="s">
        <v>71</v>
      </c>
      <c r="AK324" s="63" t="s">
        <v>71</v>
      </c>
      <c r="AL324" s="60">
        <v>0</v>
      </c>
      <c r="AM324" s="30" t="s">
        <v>71</v>
      </c>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c r="BK324" s="30"/>
      <c r="BL324" s="30"/>
      <c r="BM324" s="30"/>
      <c r="BN324" s="30"/>
      <c r="BO324" s="30"/>
      <c r="BP324" s="30"/>
      <c r="BQ324" s="30"/>
      <c r="BR324" s="30"/>
      <c r="BS324" s="30"/>
      <c r="BT324" s="30"/>
      <c r="BU324" s="30"/>
      <c r="BV324" s="30"/>
      <c r="BW324" s="30"/>
      <c r="BX324" s="30"/>
      <c r="BY324" s="30"/>
      <c r="BZ324" s="30"/>
      <c r="CA324" s="30"/>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c r="DE324" s="30"/>
      <c r="DF324" s="30"/>
      <c r="DG324" s="30"/>
      <c r="DH324" s="30"/>
      <c r="DI324" s="30"/>
      <c r="DJ324" s="30"/>
      <c r="DK324" s="30"/>
      <c r="DL324" s="30"/>
      <c r="DM324" s="30"/>
      <c r="DN324" s="30"/>
      <c r="DO324" s="30"/>
      <c r="DP324" s="30"/>
      <c r="DQ324" s="30"/>
      <c r="DR324" s="30"/>
      <c r="DS324" s="30"/>
      <c r="DT324" s="30"/>
      <c r="DU324" s="30"/>
      <c r="DV324" s="30"/>
      <c r="DW324" s="30"/>
      <c r="DX324" s="30"/>
      <c r="DY324" s="30"/>
      <c r="DZ324" s="30"/>
      <c r="EA324" s="30"/>
      <c r="EB324" s="30"/>
      <c r="EC324" s="30"/>
      <c r="ED324" s="30"/>
      <c r="EE324" s="30"/>
      <c r="EF324" s="30"/>
      <c r="EG324" s="30"/>
      <c r="EH324" s="30"/>
      <c r="EI324" s="30"/>
      <c r="EJ324" s="30"/>
      <c r="EK324" s="30"/>
      <c r="EL324" s="30"/>
      <c r="EM324" s="30"/>
      <c r="EN324" s="30"/>
    </row>
    <row r="325" spans="1:144" s="34" customFormat="1" ht="11.25" customHeight="1">
      <c r="A325" s="30" t="s">
        <v>462</v>
      </c>
      <c r="B325" s="10" t="s">
        <v>47</v>
      </c>
      <c r="C325" s="11" t="s">
        <v>37</v>
      </c>
      <c r="D325" s="10" t="s">
        <v>48</v>
      </c>
      <c r="E325" s="11" t="s">
        <v>42</v>
      </c>
      <c r="F325" s="10" t="s">
        <v>41</v>
      </c>
      <c r="G325" s="14" t="s">
        <v>49</v>
      </c>
      <c r="H325" s="23" t="s">
        <v>463</v>
      </c>
      <c r="I325" s="55"/>
      <c r="J325" s="20"/>
      <c r="K325" s="55">
        <v>195.94200000000001</v>
      </c>
      <c r="L325" s="20">
        <v>0.58325454545454547</v>
      </c>
      <c r="M325" s="55"/>
      <c r="N325" s="20"/>
      <c r="O325" s="55">
        <v>113.746</v>
      </c>
      <c r="P325" s="20">
        <v>0.33858363636363642</v>
      </c>
      <c r="Q325" s="55"/>
      <c r="R325" s="20"/>
      <c r="S325" s="55">
        <v>56.5</v>
      </c>
      <c r="T325" s="20">
        <v>0.16818181818181818</v>
      </c>
      <c r="U325" s="55"/>
      <c r="V325" s="20"/>
      <c r="W325" s="55"/>
      <c r="X325" s="20"/>
      <c r="Y325" s="55"/>
      <c r="Z325" s="20"/>
      <c r="AA325" s="55"/>
      <c r="AB325" s="20"/>
      <c r="AC325" s="10" t="s">
        <v>45</v>
      </c>
      <c r="AD325" s="10" t="s">
        <v>46</v>
      </c>
      <c r="AE325" s="24" t="s">
        <v>464</v>
      </c>
      <c r="AF325" s="24"/>
      <c r="AG325" s="25">
        <v>3.7</v>
      </c>
      <c r="AH325" s="26">
        <v>3488.0639999999999</v>
      </c>
      <c r="AI325" s="27"/>
      <c r="AJ325" s="27"/>
      <c r="AK325" s="26"/>
      <c r="AL325" s="26"/>
      <c r="AM325" s="24" t="s">
        <v>120</v>
      </c>
    </row>
    <row r="326" spans="1:144" s="13" customFormat="1" ht="11.25" customHeight="1">
      <c r="A326" s="30" t="s">
        <v>462</v>
      </c>
      <c r="B326" s="10" t="s">
        <v>47</v>
      </c>
      <c r="C326" s="11" t="s">
        <v>37</v>
      </c>
      <c r="D326" s="10" t="s">
        <v>53</v>
      </c>
      <c r="E326" s="10" t="s">
        <v>54</v>
      </c>
      <c r="F326" s="10"/>
      <c r="G326" s="14" t="s">
        <v>55</v>
      </c>
      <c r="H326" s="23" t="s">
        <v>465</v>
      </c>
      <c r="I326" s="17">
        <v>60</v>
      </c>
      <c r="J326" s="18"/>
      <c r="K326" s="17"/>
      <c r="L326" s="18"/>
      <c r="M326" s="17">
        <v>60</v>
      </c>
      <c r="N326" s="18"/>
      <c r="O326" s="17"/>
      <c r="P326" s="18"/>
      <c r="Q326" s="17"/>
      <c r="R326" s="18"/>
      <c r="S326" s="17"/>
      <c r="T326" s="18"/>
      <c r="U326" s="17"/>
      <c r="V326" s="18"/>
      <c r="W326" s="17"/>
      <c r="X326" s="18"/>
      <c r="Y326" s="17"/>
      <c r="Z326" s="18"/>
      <c r="AA326" s="17"/>
      <c r="AB326" s="18"/>
      <c r="AC326" s="10" t="s">
        <v>57</v>
      </c>
      <c r="AD326" s="10" t="s">
        <v>58</v>
      </c>
      <c r="AE326" s="24"/>
      <c r="AF326" s="24"/>
      <c r="AG326" s="24"/>
      <c r="AH326" s="26" t="e">
        <v>#VALUE!</v>
      </c>
      <c r="AI326" s="27"/>
      <c r="AJ326" s="27"/>
      <c r="AK326" s="26"/>
      <c r="AL326" s="26"/>
      <c r="AM326" s="24"/>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46"/>
      <c r="BS326" s="46"/>
      <c r="BT326" s="46"/>
      <c r="BU326" s="46"/>
      <c r="BV326" s="46"/>
      <c r="BW326" s="46"/>
      <c r="BX326" s="46"/>
      <c r="BY326" s="46"/>
      <c r="BZ326" s="46"/>
      <c r="CA326" s="46"/>
      <c r="CB326" s="46"/>
      <c r="CC326" s="46"/>
      <c r="CD326" s="46"/>
      <c r="CE326" s="46"/>
      <c r="CF326" s="46"/>
      <c r="CG326" s="46"/>
      <c r="CH326" s="46"/>
      <c r="CI326" s="46"/>
      <c r="CJ326" s="46"/>
      <c r="CK326" s="46"/>
      <c r="CL326" s="46"/>
      <c r="CM326" s="46"/>
      <c r="CN326" s="46"/>
      <c r="CO326" s="46"/>
      <c r="CP326" s="46"/>
      <c r="CQ326" s="46"/>
      <c r="CR326" s="46"/>
      <c r="CS326" s="46"/>
      <c r="CT326" s="46"/>
      <c r="CU326" s="46"/>
      <c r="CV326" s="46"/>
      <c r="CW326" s="46"/>
      <c r="CX326" s="46"/>
      <c r="CY326" s="46"/>
      <c r="CZ326" s="46"/>
      <c r="DA326" s="46"/>
      <c r="DB326" s="46"/>
      <c r="DC326" s="46"/>
      <c r="DD326" s="46"/>
      <c r="DE326" s="46"/>
      <c r="DF326" s="46"/>
      <c r="DG326" s="46"/>
      <c r="DH326" s="46"/>
      <c r="DI326" s="46"/>
      <c r="DJ326" s="46"/>
      <c r="DK326" s="46"/>
      <c r="DL326" s="46"/>
      <c r="DM326" s="46"/>
      <c r="DN326" s="46"/>
      <c r="DO326" s="46"/>
      <c r="DP326" s="46"/>
      <c r="DQ326" s="46"/>
      <c r="DR326" s="46"/>
      <c r="DS326" s="46"/>
      <c r="DT326" s="46"/>
      <c r="DU326" s="46"/>
      <c r="DV326" s="46"/>
      <c r="DW326" s="46"/>
      <c r="DX326" s="46"/>
      <c r="DY326" s="46"/>
      <c r="DZ326" s="46"/>
      <c r="EA326" s="46"/>
      <c r="EB326" s="46"/>
      <c r="EC326" s="46"/>
      <c r="ED326" s="46"/>
      <c r="EE326" s="46"/>
      <c r="EF326" s="46"/>
      <c r="EG326" s="46"/>
      <c r="EH326" s="46"/>
      <c r="EI326" s="46"/>
      <c r="EJ326" s="46"/>
      <c r="EK326" s="46"/>
      <c r="EL326" s="46"/>
      <c r="EM326" s="46"/>
      <c r="EN326" s="46"/>
    </row>
    <row r="327" spans="1:144" s="34" customFormat="1">
      <c r="A327" s="8" t="s">
        <v>466</v>
      </c>
      <c r="B327" s="53" t="s">
        <v>84</v>
      </c>
      <c r="C327" s="11" t="s">
        <v>37</v>
      </c>
      <c r="D327" s="10" t="s">
        <v>40</v>
      </c>
      <c r="E327" s="9" t="s">
        <v>42</v>
      </c>
      <c r="F327" s="10" t="s">
        <v>41</v>
      </c>
      <c r="G327" s="14" t="s">
        <v>85</v>
      </c>
      <c r="H327" s="14"/>
      <c r="I327" s="55">
        <v>0</v>
      </c>
      <c r="J327" s="18">
        <v>0</v>
      </c>
      <c r="K327" s="55">
        <v>0</v>
      </c>
      <c r="L327" s="18">
        <v>0</v>
      </c>
      <c r="M327" s="55">
        <v>0</v>
      </c>
      <c r="N327" s="18">
        <v>0</v>
      </c>
      <c r="O327" s="55">
        <v>0</v>
      </c>
      <c r="P327" s="18">
        <v>0</v>
      </c>
      <c r="Q327" s="55">
        <v>98.9</v>
      </c>
      <c r="R327" s="18">
        <v>0.85428571428571431</v>
      </c>
      <c r="S327" s="55">
        <v>0</v>
      </c>
      <c r="T327" s="18">
        <v>0</v>
      </c>
      <c r="U327" s="55">
        <v>0</v>
      </c>
      <c r="V327" s="18">
        <v>0</v>
      </c>
      <c r="W327" s="55">
        <v>0</v>
      </c>
      <c r="X327" s="18">
        <v>0</v>
      </c>
      <c r="Y327" s="55">
        <v>30.1</v>
      </c>
      <c r="Z327" s="18">
        <v>0.26</v>
      </c>
      <c r="AA327" s="55">
        <v>0</v>
      </c>
      <c r="AB327" s="18">
        <v>0</v>
      </c>
      <c r="AC327" s="10" t="s">
        <v>45</v>
      </c>
      <c r="AD327" s="10" t="s">
        <v>46</v>
      </c>
      <c r="AE327" s="8" t="s">
        <v>71</v>
      </c>
      <c r="AF327" s="8" t="s">
        <v>86</v>
      </c>
      <c r="AG327" s="56">
        <v>15</v>
      </c>
      <c r="AH327" s="57"/>
      <c r="AI327" s="21" t="s">
        <v>146</v>
      </c>
      <c r="AJ327" s="21" t="s">
        <v>146</v>
      </c>
      <c r="AK327" s="59">
        <v>0.34666666666666668</v>
      </c>
      <c r="AL327" s="60">
        <v>1.1142857142857143</v>
      </c>
      <c r="AM327" s="30" t="s">
        <v>147</v>
      </c>
    </row>
    <row r="328" spans="1:144" s="34" customFormat="1">
      <c r="A328" s="8" t="s">
        <v>466</v>
      </c>
      <c r="B328" s="10" t="s">
        <v>84</v>
      </c>
      <c r="C328" s="11" t="s">
        <v>37</v>
      </c>
      <c r="D328" s="9" t="s">
        <v>88</v>
      </c>
      <c r="E328" s="9" t="s">
        <v>42</v>
      </c>
      <c r="F328" s="11" t="s">
        <v>42</v>
      </c>
      <c r="G328" s="45" t="s">
        <v>89</v>
      </c>
      <c r="H328" s="45"/>
      <c r="I328" s="61">
        <v>0</v>
      </c>
      <c r="J328" s="18">
        <v>0</v>
      </c>
      <c r="K328" s="61">
        <v>0</v>
      </c>
      <c r="L328" s="18">
        <v>0</v>
      </c>
      <c r="M328" s="61">
        <v>0</v>
      </c>
      <c r="N328" s="18">
        <v>0</v>
      </c>
      <c r="O328" s="61">
        <v>0</v>
      </c>
      <c r="P328" s="18">
        <v>0</v>
      </c>
      <c r="Q328" s="61">
        <v>0</v>
      </c>
      <c r="R328" s="18">
        <v>0</v>
      </c>
      <c r="S328" s="61">
        <v>0</v>
      </c>
      <c r="T328" s="18">
        <v>0</v>
      </c>
      <c r="U328" s="61">
        <v>70</v>
      </c>
      <c r="V328" s="18">
        <v>0</v>
      </c>
      <c r="W328" s="61">
        <v>0</v>
      </c>
      <c r="X328" s="18">
        <v>0</v>
      </c>
      <c r="Y328" s="61">
        <v>0</v>
      </c>
      <c r="Z328" s="18">
        <v>0</v>
      </c>
      <c r="AA328" s="61">
        <v>0</v>
      </c>
      <c r="AB328" s="18">
        <v>0</v>
      </c>
      <c r="AC328" s="10" t="s">
        <v>57</v>
      </c>
      <c r="AD328" s="10" t="s">
        <v>58</v>
      </c>
      <c r="AE328" s="8" t="s">
        <v>71</v>
      </c>
      <c r="AF328" s="8" t="s">
        <v>71</v>
      </c>
      <c r="AG328" s="62" t="s">
        <v>90</v>
      </c>
      <c r="AH328" s="57"/>
      <c r="AI328" s="21" t="s">
        <v>71</v>
      </c>
      <c r="AJ328" s="21" t="s">
        <v>71</v>
      </c>
      <c r="AK328" s="63" t="s">
        <v>71</v>
      </c>
      <c r="AL328" s="60">
        <v>0</v>
      </c>
      <c r="AM328" s="30" t="s">
        <v>71</v>
      </c>
    </row>
    <row r="329" spans="1:144" s="34" customFormat="1">
      <c r="A329" s="8" t="s">
        <v>466</v>
      </c>
      <c r="B329" s="10" t="s">
        <v>47</v>
      </c>
      <c r="C329" s="11" t="s">
        <v>37</v>
      </c>
      <c r="D329" s="10" t="s">
        <v>48</v>
      </c>
      <c r="E329" s="11" t="s">
        <v>42</v>
      </c>
      <c r="F329" s="10" t="s">
        <v>41</v>
      </c>
      <c r="G329" s="14" t="s">
        <v>49</v>
      </c>
      <c r="H329" s="23" t="s">
        <v>467</v>
      </c>
      <c r="I329" s="17"/>
      <c r="J329" s="18"/>
      <c r="K329" s="17">
        <v>62.15</v>
      </c>
      <c r="L329" s="18">
        <v>0.65700000000000003</v>
      </c>
      <c r="M329" s="17"/>
      <c r="N329" s="18"/>
      <c r="O329" s="17"/>
      <c r="P329" s="18"/>
      <c r="Q329" s="17">
        <v>90.4</v>
      </c>
      <c r="R329" s="18">
        <v>0.52500000000000002</v>
      </c>
      <c r="S329" s="17"/>
      <c r="T329" s="18"/>
      <c r="U329" s="17">
        <v>58.76</v>
      </c>
      <c r="V329" s="18">
        <v>0.52500000000000002</v>
      </c>
      <c r="W329" s="17"/>
      <c r="X329" s="18"/>
      <c r="Y329" s="17">
        <v>31.64</v>
      </c>
      <c r="Z329" s="18">
        <v>0.26300000000000001</v>
      </c>
      <c r="AA329" s="17"/>
      <c r="AB329" s="18"/>
      <c r="AC329" s="10" t="s">
        <v>45</v>
      </c>
      <c r="AD329" s="10" t="s">
        <v>46</v>
      </c>
      <c r="AE329" s="24"/>
      <c r="AF329" s="24"/>
      <c r="AG329" s="25" t="s">
        <v>152</v>
      </c>
      <c r="AH329" s="26">
        <v>6304.0000000000009</v>
      </c>
      <c r="AI329" s="27"/>
      <c r="AJ329" s="27"/>
      <c r="AK329" s="26"/>
      <c r="AL329" s="26"/>
      <c r="AM329" s="24" t="s">
        <v>120</v>
      </c>
    </row>
    <row r="330" spans="1:144" s="34" customFormat="1">
      <c r="A330" s="8" t="s">
        <v>466</v>
      </c>
      <c r="B330" s="10" t="s">
        <v>47</v>
      </c>
      <c r="C330" s="11" t="s">
        <v>37</v>
      </c>
      <c r="D330" s="10" t="s">
        <v>53</v>
      </c>
      <c r="E330" s="10" t="s">
        <v>54</v>
      </c>
      <c r="F330" s="10"/>
      <c r="G330" s="14" t="s">
        <v>55</v>
      </c>
      <c r="H330" s="23" t="s">
        <v>468</v>
      </c>
      <c r="I330" s="17"/>
      <c r="J330" s="18"/>
      <c r="K330" s="17">
        <v>60.677</v>
      </c>
      <c r="L330" s="18"/>
      <c r="M330" s="17"/>
      <c r="N330" s="18"/>
      <c r="O330" s="17"/>
      <c r="P330" s="18"/>
      <c r="Q330" s="17"/>
      <c r="R330" s="18"/>
      <c r="S330" s="17"/>
      <c r="T330" s="18"/>
      <c r="U330" s="17"/>
      <c r="V330" s="18"/>
      <c r="W330" s="17"/>
      <c r="X330" s="18"/>
      <c r="Y330" s="17"/>
      <c r="Z330" s="18"/>
      <c r="AA330" s="17"/>
      <c r="AB330" s="18"/>
      <c r="AC330" s="10" t="s">
        <v>57</v>
      </c>
      <c r="AD330" s="10" t="s">
        <v>58</v>
      </c>
      <c r="AE330" s="24"/>
      <c r="AF330" s="24"/>
      <c r="AG330" s="24"/>
      <c r="AH330" s="26" t="e">
        <v>#VALUE!</v>
      </c>
      <c r="AI330" s="27"/>
      <c r="AJ330" s="27"/>
      <c r="AK330" s="26"/>
      <c r="AL330" s="26"/>
      <c r="AM330" s="24"/>
    </row>
    <row r="331" spans="1:144" s="34" customFormat="1">
      <c r="A331" s="8" t="s">
        <v>469</v>
      </c>
      <c r="B331" s="10" t="s">
        <v>47</v>
      </c>
      <c r="C331" s="11" t="s">
        <v>37</v>
      </c>
      <c r="D331" s="10" t="s">
        <v>48</v>
      </c>
      <c r="E331" s="11" t="s">
        <v>42</v>
      </c>
      <c r="F331" s="10" t="s">
        <v>41</v>
      </c>
      <c r="G331" s="14" t="s">
        <v>49</v>
      </c>
      <c r="H331" s="23" t="s">
        <v>470</v>
      </c>
      <c r="I331" s="17"/>
      <c r="J331" s="18"/>
      <c r="K331" s="17"/>
      <c r="L331" s="18"/>
      <c r="M331" s="55"/>
      <c r="N331" s="18"/>
      <c r="O331" s="17">
        <v>53.901000000000003</v>
      </c>
      <c r="P331" s="18"/>
      <c r="Q331" s="17"/>
      <c r="R331" s="18"/>
      <c r="S331" s="17"/>
      <c r="T331" s="18"/>
      <c r="U331" s="17"/>
      <c r="V331" s="18"/>
      <c r="W331" s="17"/>
      <c r="X331" s="18"/>
      <c r="Y331" s="17">
        <v>12.769</v>
      </c>
      <c r="Z331" s="18"/>
      <c r="AA331" s="17"/>
      <c r="AB331" s="18"/>
      <c r="AC331" s="10" t="s">
        <v>45</v>
      </c>
      <c r="AD331" s="10" t="s">
        <v>46</v>
      </c>
      <c r="AE331" s="24"/>
      <c r="AF331" s="24"/>
      <c r="AG331" s="24" t="s">
        <v>152</v>
      </c>
      <c r="AH331" s="26" t="e">
        <v>#VALUE!</v>
      </c>
      <c r="AI331" s="27"/>
      <c r="AJ331" s="27"/>
      <c r="AK331" s="26"/>
      <c r="AL331" s="26"/>
      <c r="AM331" s="24"/>
    </row>
    <row r="332" spans="1:144" s="34" customFormat="1">
      <c r="A332" s="8" t="s">
        <v>469</v>
      </c>
      <c r="B332" s="10" t="s">
        <v>47</v>
      </c>
      <c r="C332" s="11" t="s">
        <v>37</v>
      </c>
      <c r="D332" s="10" t="s">
        <v>53</v>
      </c>
      <c r="E332" s="10" t="s">
        <v>54</v>
      </c>
      <c r="F332" s="10"/>
      <c r="G332" s="14" t="s">
        <v>55</v>
      </c>
      <c r="H332" s="23" t="s">
        <v>471</v>
      </c>
      <c r="I332" s="17"/>
      <c r="J332" s="18"/>
      <c r="K332" s="17">
        <v>60</v>
      </c>
      <c r="L332" s="18"/>
      <c r="M332" s="55"/>
      <c r="N332" s="18"/>
      <c r="O332" s="17"/>
      <c r="P332" s="18"/>
      <c r="Q332" s="17"/>
      <c r="R332" s="18"/>
      <c r="S332" s="17"/>
      <c r="T332" s="18"/>
      <c r="U332" s="17"/>
      <c r="V332" s="18"/>
      <c r="W332" s="17"/>
      <c r="X332" s="18"/>
      <c r="Y332" s="17"/>
      <c r="Z332" s="18"/>
      <c r="AA332" s="17"/>
      <c r="AB332" s="18"/>
      <c r="AC332" s="10" t="s">
        <v>57</v>
      </c>
      <c r="AD332" s="10" t="s">
        <v>58</v>
      </c>
      <c r="AE332" s="24"/>
      <c r="AF332" s="24"/>
      <c r="AG332" s="24"/>
      <c r="AH332" s="26" t="e">
        <v>#VALUE!</v>
      </c>
      <c r="AI332" s="27"/>
      <c r="AJ332" s="27"/>
      <c r="AK332" s="26"/>
      <c r="AL332" s="26"/>
      <c r="AM332" s="24"/>
    </row>
    <row r="333" spans="1:144" s="34" customFormat="1">
      <c r="A333" s="8" t="s">
        <v>472</v>
      </c>
      <c r="B333" s="10" t="s">
        <v>47</v>
      </c>
      <c r="C333" s="11" t="s">
        <v>37</v>
      </c>
      <c r="D333" s="10" t="s">
        <v>48</v>
      </c>
      <c r="E333" s="11" t="s">
        <v>42</v>
      </c>
      <c r="F333" s="11" t="s">
        <v>42</v>
      </c>
      <c r="G333" s="14" t="s">
        <v>49</v>
      </c>
      <c r="H333" s="23" t="s">
        <v>473</v>
      </c>
      <c r="I333" s="17"/>
      <c r="J333" s="18"/>
      <c r="K333" s="17">
        <v>88.988</v>
      </c>
      <c r="L333" s="18">
        <v>0.92600000000000005</v>
      </c>
      <c r="M333" s="17"/>
      <c r="N333" s="18"/>
      <c r="O333" s="17"/>
      <c r="P333" s="18"/>
      <c r="Q333" s="17">
        <v>71.19</v>
      </c>
      <c r="R333" s="18">
        <v>0.74099999999999999</v>
      </c>
      <c r="S333" s="17"/>
      <c r="T333" s="18"/>
      <c r="U333" s="17">
        <v>71.19</v>
      </c>
      <c r="V333" s="18">
        <v>0.74099999999999999</v>
      </c>
      <c r="W333" s="17"/>
      <c r="X333" s="18"/>
      <c r="Y333" s="17">
        <v>35.594999999999999</v>
      </c>
      <c r="Z333" s="18">
        <v>0.37</v>
      </c>
      <c r="AA333" s="17"/>
      <c r="AB333" s="18"/>
      <c r="AC333" s="10" t="s">
        <v>57</v>
      </c>
      <c r="AD333" s="10" t="s">
        <v>46</v>
      </c>
      <c r="AE333" s="24"/>
      <c r="AF333" s="24"/>
      <c r="AG333" s="25" t="s">
        <v>152</v>
      </c>
      <c r="AH333" s="26">
        <v>8889.6</v>
      </c>
      <c r="AI333" s="27"/>
      <c r="AJ333" s="27"/>
      <c r="AK333" s="26"/>
      <c r="AL333" s="26"/>
      <c r="AM333" s="24"/>
    </row>
    <row r="334" spans="1:144" s="22" customFormat="1">
      <c r="A334" s="8" t="s">
        <v>472</v>
      </c>
      <c r="B334" s="10" t="s">
        <v>47</v>
      </c>
      <c r="C334" s="11" t="s">
        <v>37</v>
      </c>
      <c r="D334" s="10" t="s">
        <v>53</v>
      </c>
      <c r="E334" s="10" t="s">
        <v>54</v>
      </c>
      <c r="F334" s="10"/>
      <c r="G334" s="14" t="s">
        <v>55</v>
      </c>
      <c r="H334" s="23" t="s">
        <v>474</v>
      </c>
      <c r="I334" s="17">
        <v>60</v>
      </c>
      <c r="J334" s="18"/>
      <c r="K334" s="17"/>
      <c r="L334" s="18"/>
      <c r="M334" s="55">
        <v>60</v>
      </c>
      <c r="N334" s="18"/>
      <c r="O334" s="17"/>
      <c r="P334" s="18"/>
      <c r="Q334" s="17"/>
      <c r="R334" s="18"/>
      <c r="S334" s="17"/>
      <c r="T334" s="18"/>
      <c r="U334" s="17"/>
      <c r="V334" s="18"/>
      <c r="W334" s="17"/>
      <c r="X334" s="18"/>
      <c r="Y334" s="17"/>
      <c r="Z334" s="18"/>
      <c r="AA334" s="17"/>
      <c r="AB334" s="18"/>
      <c r="AC334" s="10" t="s">
        <v>57</v>
      </c>
      <c r="AD334" s="10" t="s">
        <v>58</v>
      </c>
      <c r="AE334" s="24"/>
      <c r="AF334" s="24"/>
      <c r="AG334" s="24"/>
      <c r="AH334" s="26" t="e">
        <v>#VALUE!</v>
      </c>
      <c r="AI334" s="27"/>
      <c r="AJ334" s="27"/>
      <c r="AK334" s="26"/>
      <c r="AL334" s="26"/>
      <c r="AM334" s="24"/>
    </row>
    <row r="335" spans="1:144" s="34" customFormat="1" ht="13.5" customHeight="1">
      <c r="A335" s="8" t="s">
        <v>475</v>
      </c>
      <c r="B335" s="9" t="s">
        <v>38</v>
      </c>
      <c r="C335" s="11" t="s">
        <v>37</v>
      </c>
      <c r="D335" s="10" t="s">
        <v>40</v>
      </c>
      <c r="E335" s="11" t="s">
        <v>42</v>
      </c>
      <c r="F335" s="10" t="s">
        <v>41</v>
      </c>
      <c r="G335" s="12" t="s">
        <v>43</v>
      </c>
      <c r="H335" s="13" t="s">
        <v>44</v>
      </c>
      <c r="I335" s="16">
        <v>0</v>
      </c>
      <c r="J335" s="15"/>
      <c r="K335" s="16">
        <v>0</v>
      </c>
      <c r="L335" s="15"/>
      <c r="M335" s="16">
        <v>147</v>
      </c>
      <c r="N335" s="15">
        <v>1.3</v>
      </c>
      <c r="O335" s="16"/>
      <c r="P335" s="15"/>
      <c r="Q335" s="16"/>
      <c r="R335" s="15"/>
      <c r="S335" s="16">
        <v>401</v>
      </c>
      <c r="T335" s="15">
        <v>3.7</v>
      </c>
      <c r="U335" s="16"/>
      <c r="V335" s="15"/>
      <c r="W335" s="16"/>
      <c r="X335" s="15"/>
      <c r="Y335" s="16">
        <v>209</v>
      </c>
      <c r="Z335" s="15">
        <v>1.9</v>
      </c>
      <c r="AA335" s="16">
        <v>188</v>
      </c>
      <c r="AB335" s="15">
        <v>1.7</v>
      </c>
      <c r="AC335" s="9" t="s">
        <v>45</v>
      </c>
      <c r="AD335" s="9" t="s">
        <v>46</v>
      </c>
      <c r="AE335" s="13"/>
      <c r="AF335" s="13"/>
      <c r="AG335" s="13"/>
      <c r="AH335" s="13"/>
      <c r="AI335" s="21"/>
      <c r="AJ335" s="21"/>
      <c r="AK335" s="13"/>
      <c r="AL335" s="13"/>
      <c r="AM335" s="13"/>
    </row>
    <row r="336" spans="1:144" s="22" customFormat="1">
      <c r="A336" s="8" t="s">
        <v>475</v>
      </c>
      <c r="B336" s="10" t="s">
        <v>47</v>
      </c>
      <c r="C336" s="11" t="s">
        <v>37</v>
      </c>
      <c r="D336" s="10" t="s">
        <v>53</v>
      </c>
      <c r="E336" s="10" t="s">
        <v>54</v>
      </c>
      <c r="F336" s="10"/>
      <c r="G336" s="14" t="s">
        <v>55</v>
      </c>
      <c r="H336" s="23" t="s">
        <v>476</v>
      </c>
      <c r="I336" s="17">
        <v>60</v>
      </c>
      <c r="J336" s="18"/>
      <c r="K336" s="17"/>
      <c r="L336" s="18"/>
      <c r="M336" s="17">
        <v>60</v>
      </c>
      <c r="N336" s="18"/>
      <c r="O336" s="17"/>
      <c r="P336" s="18"/>
      <c r="Q336" s="17"/>
      <c r="R336" s="18"/>
      <c r="S336" s="17"/>
      <c r="T336" s="18"/>
      <c r="U336" s="17"/>
      <c r="V336" s="18"/>
      <c r="W336" s="17"/>
      <c r="X336" s="18"/>
      <c r="Y336" s="17"/>
      <c r="Z336" s="18"/>
      <c r="AA336" s="17"/>
      <c r="AB336" s="18"/>
      <c r="AC336" s="10" t="s">
        <v>57</v>
      </c>
      <c r="AD336" s="10" t="s">
        <v>58</v>
      </c>
      <c r="AE336" s="24"/>
      <c r="AF336" s="24"/>
      <c r="AG336" s="24"/>
      <c r="AH336" s="26" t="e">
        <v>#VALUE!</v>
      </c>
      <c r="AI336" s="27"/>
      <c r="AJ336" s="27"/>
      <c r="AK336" s="26"/>
      <c r="AL336" s="26"/>
      <c r="AM336" s="24"/>
    </row>
    <row r="337" spans="1:39" s="22" customFormat="1">
      <c r="A337" s="77" t="s">
        <v>477</v>
      </c>
      <c r="B337" s="98" t="s">
        <v>485</v>
      </c>
      <c r="C337" s="9" t="s">
        <v>39</v>
      </c>
      <c r="D337" s="98" t="s">
        <v>48</v>
      </c>
      <c r="E337" s="98" t="s">
        <v>209</v>
      </c>
      <c r="F337" s="98"/>
      <c r="G337" s="108" t="s">
        <v>486</v>
      </c>
      <c r="H337" s="108"/>
      <c r="I337" s="110">
        <v>893</v>
      </c>
      <c r="J337" s="109">
        <v>45</v>
      </c>
      <c r="K337" s="110"/>
      <c r="L337" s="110"/>
      <c r="M337" s="110"/>
      <c r="N337" s="110"/>
      <c r="O337" s="110"/>
      <c r="P337" s="110"/>
      <c r="Q337" s="110"/>
      <c r="R337" s="110"/>
      <c r="S337" s="110"/>
      <c r="T337" s="110"/>
      <c r="U337" s="110"/>
      <c r="V337" s="110"/>
      <c r="W337" s="110"/>
      <c r="X337" s="110"/>
      <c r="Y337" s="110"/>
      <c r="Z337" s="110"/>
      <c r="AA337" s="110"/>
      <c r="AB337" s="109"/>
      <c r="AC337" s="111" t="s">
        <v>45</v>
      </c>
      <c r="AD337" s="98" t="s">
        <v>46</v>
      </c>
      <c r="AE337" s="98"/>
      <c r="AF337" s="98"/>
      <c r="AG337" s="108"/>
      <c r="AH337" s="108"/>
      <c r="AI337" s="107"/>
      <c r="AJ337" s="107"/>
      <c r="AK337" s="108"/>
      <c r="AL337" s="108"/>
      <c r="AM337" s="108"/>
    </row>
    <row r="338" spans="1:39" s="22" customFormat="1">
      <c r="A338" s="34" t="s">
        <v>477</v>
      </c>
      <c r="B338" s="53" t="s">
        <v>84</v>
      </c>
      <c r="C338" s="9" t="s">
        <v>39</v>
      </c>
      <c r="D338" s="10" t="s">
        <v>40</v>
      </c>
      <c r="E338" s="9" t="s">
        <v>42</v>
      </c>
      <c r="F338" s="33" t="s">
        <v>73</v>
      </c>
      <c r="G338" s="14" t="s">
        <v>85</v>
      </c>
      <c r="H338" s="14"/>
      <c r="I338" s="39">
        <v>4085</v>
      </c>
      <c r="J338" s="18">
        <v>88.110139063056934</v>
      </c>
      <c r="K338" s="39">
        <v>4085</v>
      </c>
      <c r="L338" s="18">
        <v>88.110139063056934</v>
      </c>
      <c r="M338" s="39">
        <v>0</v>
      </c>
      <c r="N338" s="18">
        <v>0</v>
      </c>
      <c r="O338" s="39">
        <v>1206.691</v>
      </c>
      <c r="P338" s="18">
        <v>26.027340902289104</v>
      </c>
      <c r="Q338" s="39">
        <v>0</v>
      </c>
      <c r="R338" s="18">
        <v>0</v>
      </c>
      <c r="S338" s="39">
        <v>0</v>
      </c>
      <c r="T338" s="18">
        <v>0</v>
      </c>
      <c r="U338" s="39">
        <v>0</v>
      </c>
      <c r="V338" s="18">
        <v>0</v>
      </c>
      <c r="W338" s="39">
        <v>0</v>
      </c>
      <c r="X338" s="18">
        <v>0</v>
      </c>
      <c r="Y338" s="39">
        <v>0</v>
      </c>
      <c r="Z338" s="18">
        <v>0</v>
      </c>
      <c r="AA338" s="39">
        <v>0</v>
      </c>
      <c r="AB338" s="18">
        <v>0</v>
      </c>
      <c r="AC338" s="10" t="s">
        <v>45</v>
      </c>
      <c r="AD338" s="10" t="s">
        <v>46</v>
      </c>
      <c r="AE338" s="8" t="s">
        <v>71</v>
      </c>
      <c r="AF338" s="8" t="s">
        <v>86</v>
      </c>
      <c r="AG338" s="56">
        <v>1214.8</v>
      </c>
      <c r="AH338" s="57"/>
      <c r="AI338" s="21" t="s">
        <v>478</v>
      </c>
      <c r="AJ338" s="21" t="s">
        <v>478</v>
      </c>
      <c r="AK338" s="59">
        <v>0.28852486005926903</v>
      </c>
      <c r="AL338" s="60">
        <v>202.24761902840297</v>
      </c>
      <c r="AM338" s="30" t="s">
        <v>304</v>
      </c>
    </row>
    <row r="339" spans="1:39" s="76" customFormat="1">
      <c r="A339" s="34" t="s">
        <v>477</v>
      </c>
      <c r="B339" s="10" t="s">
        <v>84</v>
      </c>
      <c r="C339" s="9" t="s">
        <v>39</v>
      </c>
      <c r="D339" s="9" t="s">
        <v>88</v>
      </c>
      <c r="E339" s="9" t="s">
        <v>42</v>
      </c>
      <c r="F339" s="11" t="s">
        <v>42</v>
      </c>
      <c r="G339" s="45" t="s">
        <v>484</v>
      </c>
      <c r="H339" s="45"/>
      <c r="I339" s="61">
        <v>0</v>
      </c>
      <c r="J339" s="18">
        <v>0</v>
      </c>
      <c r="K339" s="61">
        <v>0</v>
      </c>
      <c r="L339" s="18">
        <v>0</v>
      </c>
      <c r="M339" s="61">
        <v>100</v>
      </c>
      <c r="N339" s="18">
        <v>0</v>
      </c>
      <c r="O339" s="61">
        <v>0</v>
      </c>
      <c r="P339" s="18">
        <v>0</v>
      </c>
      <c r="Q339" s="61">
        <v>0</v>
      </c>
      <c r="R339" s="18">
        <v>0</v>
      </c>
      <c r="S339" s="61">
        <v>0</v>
      </c>
      <c r="T339" s="18">
        <v>0</v>
      </c>
      <c r="U339" s="61">
        <v>0</v>
      </c>
      <c r="V339" s="18">
        <v>0</v>
      </c>
      <c r="W339" s="61">
        <v>0</v>
      </c>
      <c r="X339" s="18">
        <v>0</v>
      </c>
      <c r="Y339" s="61">
        <v>0</v>
      </c>
      <c r="Z339" s="18">
        <v>0</v>
      </c>
      <c r="AA339" s="61">
        <v>0</v>
      </c>
      <c r="AB339" s="18">
        <v>0</v>
      </c>
      <c r="AC339" s="10" t="s">
        <v>57</v>
      </c>
      <c r="AD339" s="10" t="s">
        <v>58</v>
      </c>
      <c r="AE339" s="8" t="s">
        <v>71</v>
      </c>
      <c r="AF339" s="8" t="s">
        <v>71</v>
      </c>
      <c r="AG339" s="62" t="s">
        <v>90</v>
      </c>
      <c r="AH339" s="57"/>
      <c r="AI339" s="21" t="s">
        <v>71</v>
      </c>
      <c r="AJ339" s="21" t="s">
        <v>71</v>
      </c>
      <c r="AK339" s="63" t="s">
        <v>71</v>
      </c>
      <c r="AL339" s="60">
        <v>0</v>
      </c>
      <c r="AM339" s="30" t="s">
        <v>71</v>
      </c>
    </row>
    <row r="340" spans="1:39" s="22" customFormat="1">
      <c r="A340" s="34" t="s">
        <v>477</v>
      </c>
      <c r="B340" s="33" t="s">
        <v>62</v>
      </c>
      <c r="C340" s="9" t="s">
        <v>39</v>
      </c>
      <c r="D340" s="10" t="s">
        <v>40</v>
      </c>
      <c r="E340" s="9" t="s">
        <v>42</v>
      </c>
      <c r="F340" s="33" t="s">
        <v>73</v>
      </c>
      <c r="G340" s="36" t="s">
        <v>74</v>
      </c>
      <c r="H340" s="36" t="s">
        <v>75</v>
      </c>
      <c r="I340" s="39"/>
      <c r="J340" s="40"/>
      <c r="K340" s="39">
        <v>223.95833333333334</v>
      </c>
      <c r="L340" s="40">
        <v>5</v>
      </c>
      <c r="M340" s="39">
        <v>223.95833333333334</v>
      </c>
      <c r="N340" s="40">
        <v>5</v>
      </c>
      <c r="O340" s="39">
        <v>223.95833333333334</v>
      </c>
      <c r="P340" s="40">
        <v>5</v>
      </c>
      <c r="Q340" s="39"/>
      <c r="R340" s="40"/>
      <c r="S340" s="39"/>
      <c r="T340" s="40"/>
      <c r="U340" s="39"/>
      <c r="V340" s="40"/>
      <c r="W340" s="39"/>
      <c r="X340" s="40"/>
      <c r="Y340" s="39"/>
      <c r="Z340" s="40"/>
      <c r="AA340" s="39"/>
      <c r="AB340" s="40"/>
      <c r="AC340" s="41" t="s">
        <v>57</v>
      </c>
      <c r="AD340" s="33" t="s">
        <v>46</v>
      </c>
      <c r="AE340" s="36"/>
      <c r="AF340" s="33">
        <v>2008</v>
      </c>
      <c r="AG340" s="33"/>
      <c r="AH340" s="42">
        <v>98700</v>
      </c>
      <c r="AI340" s="36"/>
      <c r="AJ340" s="36"/>
      <c r="AK340" s="44"/>
      <c r="AL340" s="39"/>
      <c r="AM340" s="34"/>
    </row>
    <row r="341" spans="1:39" s="76" customFormat="1">
      <c r="A341" s="34" t="s">
        <v>477</v>
      </c>
      <c r="B341" s="33" t="s">
        <v>62</v>
      </c>
      <c r="C341" s="9" t="s">
        <v>39</v>
      </c>
      <c r="D341" s="10" t="s">
        <v>40</v>
      </c>
      <c r="E341" s="9" t="s">
        <v>42</v>
      </c>
      <c r="F341" s="33" t="s">
        <v>73</v>
      </c>
      <c r="G341" s="36" t="s">
        <v>479</v>
      </c>
      <c r="H341" s="36" t="s">
        <v>480</v>
      </c>
      <c r="I341" s="39"/>
      <c r="J341" s="40"/>
      <c r="K341" s="39">
        <v>129.48863636363632</v>
      </c>
      <c r="L341" s="40">
        <v>2.6499999999999995</v>
      </c>
      <c r="M341" s="39"/>
      <c r="N341" s="40"/>
      <c r="O341" s="39"/>
      <c r="P341" s="40"/>
      <c r="Q341" s="39"/>
      <c r="R341" s="40"/>
      <c r="S341" s="39"/>
      <c r="T341" s="40"/>
      <c r="U341" s="39"/>
      <c r="V341" s="40"/>
      <c r="W341" s="39"/>
      <c r="X341" s="40"/>
      <c r="Y341" s="39"/>
      <c r="Z341" s="40"/>
      <c r="AA341" s="39"/>
      <c r="AB341" s="40"/>
      <c r="AC341" s="41" t="s">
        <v>57</v>
      </c>
      <c r="AD341" s="33" t="s">
        <v>58</v>
      </c>
      <c r="AE341" s="36"/>
      <c r="AF341" s="33">
        <v>2008</v>
      </c>
      <c r="AG341" s="33"/>
      <c r="AH341" s="42"/>
      <c r="AI341" s="36" t="s">
        <v>481</v>
      </c>
      <c r="AJ341" s="36" t="s">
        <v>103</v>
      </c>
      <c r="AK341" s="44">
        <v>0.7</v>
      </c>
      <c r="AL341" s="39">
        <f ca="1">1.855/0.11</f>
        <v>16.863636363636363</v>
      </c>
      <c r="AM341" s="34"/>
    </row>
    <row r="342" spans="1:39" s="22" customFormat="1">
      <c r="A342" s="34" t="s">
        <v>477</v>
      </c>
      <c r="B342" s="33" t="s">
        <v>62</v>
      </c>
      <c r="C342" s="9" t="s">
        <v>39</v>
      </c>
      <c r="D342" s="9" t="s">
        <v>88</v>
      </c>
      <c r="E342" s="11" t="s">
        <v>105</v>
      </c>
      <c r="F342" s="33" t="s">
        <v>106</v>
      </c>
      <c r="G342" s="34" t="s">
        <v>280</v>
      </c>
      <c r="H342" s="34" t="s">
        <v>281</v>
      </c>
      <c r="I342" s="172"/>
      <c r="J342" s="40"/>
      <c r="K342" s="88"/>
      <c r="L342" s="40"/>
      <c r="M342" s="39">
        <v>161.25</v>
      </c>
      <c r="N342" s="40"/>
      <c r="O342" s="39"/>
      <c r="P342" s="40"/>
      <c r="Q342" s="39"/>
      <c r="R342" s="40"/>
      <c r="S342" s="39"/>
      <c r="T342" s="40"/>
      <c r="U342" s="39"/>
      <c r="V342" s="40"/>
      <c r="W342" s="39"/>
      <c r="X342" s="40"/>
      <c r="Y342" s="39"/>
      <c r="Z342" s="40"/>
      <c r="AA342" s="39"/>
      <c r="AB342" s="40"/>
      <c r="AC342" s="48"/>
      <c r="AD342" s="90"/>
      <c r="AE342" s="33"/>
      <c r="AF342" s="33"/>
      <c r="AG342" s="33"/>
      <c r="AH342" s="34"/>
      <c r="AI342" s="36"/>
      <c r="AJ342" s="36"/>
      <c r="AK342" s="34"/>
      <c r="AL342" s="34"/>
      <c r="AM342" s="34"/>
    </row>
    <row r="343" spans="1:39" s="22" customFormat="1">
      <c r="A343" s="34" t="s">
        <v>477</v>
      </c>
      <c r="B343" s="33" t="s">
        <v>62</v>
      </c>
      <c r="C343" s="9" t="s">
        <v>39</v>
      </c>
      <c r="D343" s="9" t="s">
        <v>88</v>
      </c>
      <c r="E343" s="11" t="s">
        <v>42</v>
      </c>
      <c r="F343" s="10" t="s">
        <v>41</v>
      </c>
      <c r="G343" s="36" t="s">
        <v>146</v>
      </c>
      <c r="H343" s="34" t="s">
        <v>194</v>
      </c>
      <c r="I343" s="39"/>
      <c r="J343" s="40"/>
      <c r="K343" s="39">
        <v>209.625</v>
      </c>
      <c r="L343" s="40"/>
      <c r="M343" s="39"/>
      <c r="N343" s="40"/>
      <c r="O343" s="39"/>
      <c r="P343" s="40"/>
      <c r="Q343" s="39"/>
      <c r="R343" s="40"/>
      <c r="S343" s="39"/>
      <c r="T343" s="40"/>
      <c r="U343" s="39"/>
      <c r="V343" s="40"/>
      <c r="W343" s="39"/>
      <c r="X343" s="40"/>
      <c r="Y343" s="39"/>
      <c r="Z343" s="40"/>
      <c r="AA343" s="39"/>
      <c r="AB343" s="40"/>
      <c r="AC343" s="48"/>
      <c r="AD343" s="90"/>
      <c r="AE343" s="33"/>
      <c r="AF343" s="33"/>
      <c r="AG343" s="33"/>
      <c r="AH343" s="34"/>
      <c r="AI343" s="36"/>
      <c r="AJ343" s="36"/>
      <c r="AK343" s="34"/>
      <c r="AL343" s="34"/>
      <c r="AM343" s="34"/>
    </row>
    <row r="344" spans="1:39" s="22" customFormat="1">
      <c r="A344" s="34" t="s">
        <v>477</v>
      </c>
      <c r="B344" s="33" t="s">
        <v>62</v>
      </c>
      <c r="C344" s="9" t="s">
        <v>39</v>
      </c>
      <c r="D344" s="10" t="s">
        <v>40</v>
      </c>
      <c r="E344" s="9" t="s">
        <v>42</v>
      </c>
      <c r="F344" s="10" t="s">
        <v>41</v>
      </c>
      <c r="G344" s="36" t="s">
        <v>74</v>
      </c>
      <c r="H344" s="36" t="s">
        <v>75</v>
      </c>
      <c r="I344" s="39"/>
      <c r="J344" s="40"/>
      <c r="K344" s="39">
        <v>129.35833333333332</v>
      </c>
      <c r="L344" s="40">
        <v>2.6666666666666665</v>
      </c>
      <c r="M344" s="39">
        <v>129.35833333333332</v>
      </c>
      <c r="N344" s="40">
        <v>2.6666666666666665</v>
      </c>
      <c r="O344" s="39">
        <v>129.35833333333332</v>
      </c>
      <c r="P344" s="40">
        <v>2.6666666666666665</v>
      </c>
      <c r="Q344" s="39"/>
      <c r="R344" s="40"/>
      <c r="S344" s="39"/>
      <c r="T344" s="40"/>
      <c r="U344" s="39"/>
      <c r="V344" s="40"/>
      <c r="W344" s="39"/>
      <c r="X344" s="40"/>
      <c r="Y344" s="39"/>
      <c r="Z344" s="40"/>
      <c r="AA344" s="39"/>
      <c r="AB344" s="40"/>
      <c r="AC344" s="41" t="s">
        <v>57</v>
      </c>
      <c r="AD344" s="33" t="s">
        <v>46</v>
      </c>
      <c r="AE344" s="36"/>
      <c r="AF344" s="33">
        <v>2008</v>
      </c>
      <c r="AG344" s="33"/>
      <c r="AH344" s="42">
        <v>26320</v>
      </c>
      <c r="AI344" s="36"/>
      <c r="AJ344" s="36"/>
      <c r="AK344" s="44"/>
      <c r="AL344" s="39"/>
      <c r="AM344" s="34"/>
    </row>
    <row r="345" spans="1:39" s="22" customFormat="1">
      <c r="A345" s="34" t="s">
        <v>477</v>
      </c>
      <c r="B345" s="33" t="s">
        <v>62</v>
      </c>
      <c r="C345" s="9" t="s">
        <v>39</v>
      </c>
      <c r="D345" s="10" t="s">
        <v>40</v>
      </c>
      <c r="E345" s="9" t="s">
        <v>42</v>
      </c>
      <c r="F345" s="10" t="s">
        <v>41</v>
      </c>
      <c r="G345" s="36" t="s">
        <v>479</v>
      </c>
      <c r="H345" s="36" t="s">
        <v>480</v>
      </c>
      <c r="I345" s="39"/>
      <c r="J345" s="40"/>
      <c r="K345" s="39">
        <v>1048.125</v>
      </c>
      <c r="L345" s="40">
        <v>21.45</v>
      </c>
      <c r="M345" s="39"/>
      <c r="N345" s="40"/>
      <c r="O345" s="39"/>
      <c r="P345" s="40"/>
      <c r="Q345" s="39"/>
      <c r="R345" s="40"/>
      <c r="S345" s="39"/>
      <c r="T345" s="40"/>
      <c r="U345" s="39"/>
      <c r="V345" s="40"/>
      <c r="W345" s="39"/>
      <c r="X345" s="40"/>
      <c r="Y345" s="39"/>
      <c r="Z345" s="40"/>
      <c r="AA345" s="39"/>
      <c r="AB345" s="40"/>
      <c r="AC345" s="41" t="s">
        <v>57</v>
      </c>
      <c r="AD345" s="33" t="s">
        <v>46</v>
      </c>
      <c r="AE345" s="36"/>
      <c r="AF345" s="33">
        <v>2008</v>
      </c>
      <c r="AG345" s="33"/>
      <c r="AH345" s="42"/>
      <c r="AI345" s="36" t="s">
        <v>481</v>
      </c>
      <c r="AJ345" s="36" t="s">
        <v>103</v>
      </c>
      <c r="AK345" s="44">
        <v>0.7</v>
      </c>
      <c r="AL345" s="39">
        <f ca="1">15.015/0.055</f>
        <v>273</v>
      </c>
      <c r="AM345" s="34"/>
    </row>
    <row r="346" spans="1:39" s="22" customFormat="1">
      <c r="A346" s="34" t="s">
        <v>477</v>
      </c>
      <c r="B346" s="33" t="s">
        <v>62</v>
      </c>
      <c r="C346" s="9" t="s">
        <v>39</v>
      </c>
      <c r="D346" s="10" t="s">
        <v>48</v>
      </c>
      <c r="E346" s="11" t="s">
        <v>42</v>
      </c>
      <c r="F346" s="35" t="s">
        <v>251</v>
      </c>
      <c r="G346" s="36" t="s">
        <v>271</v>
      </c>
      <c r="H346" s="37" t="s">
        <v>300</v>
      </c>
      <c r="I346" s="39">
        <v>747.13699999999994</v>
      </c>
      <c r="J346" s="95">
        <v>16.100000000000001</v>
      </c>
      <c r="K346" s="39">
        <v>621.71699999999998</v>
      </c>
      <c r="L346" s="80">
        <v>13.4</v>
      </c>
      <c r="M346" s="39">
        <v>129</v>
      </c>
      <c r="N346" s="80">
        <v>2.8</v>
      </c>
      <c r="O346" s="39">
        <v>243.291</v>
      </c>
      <c r="P346" s="80">
        <v>5.3</v>
      </c>
      <c r="Q346" s="39"/>
      <c r="R346" s="38"/>
      <c r="S346" s="39"/>
      <c r="T346" s="38"/>
      <c r="U346" s="39"/>
      <c r="V346" s="95"/>
      <c r="W346" s="39"/>
      <c r="X346" s="38"/>
      <c r="Y346" s="39"/>
      <c r="Z346" s="40"/>
      <c r="AA346" s="39"/>
      <c r="AB346" s="40"/>
      <c r="AC346" s="41" t="s">
        <v>45</v>
      </c>
      <c r="AD346" s="33" t="s">
        <v>46</v>
      </c>
      <c r="AE346" s="36"/>
      <c r="AF346" s="33"/>
      <c r="AG346" s="33"/>
      <c r="AH346" s="42">
        <v>250000</v>
      </c>
      <c r="AI346" s="36"/>
      <c r="AJ346" s="36"/>
      <c r="AK346" s="44"/>
      <c r="AL346" s="39"/>
      <c r="AM346" s="34" t="s">
        <v>482</v>
      </c>
    </row>
    <row r="347" spans="1:39" s="22" customFormat="1">
      <c r="A347" s="34" t="s">
        <v>477</v>
      </c>
      <c r="B347" s="33" t="s">
        <v>62</v>
      </c>
      <c r="C347" s="9" t="s">
        <v>39</v>
      </c>
      <c r="D347" s="10" t="s">
        <v>48</v>
      </c>
      <c r="E347" s="33" t="s">
        <v>209</v>
      </c>
      <c r="F347" s="33"/>
      <c r="G347" s="36" t="s">
        <v>210</v>
      </c>
      <c r="H347" s="34" t="s">
        <v>483</v>
      </c>
      <c r="I347" s="39">
        <v>215</v>
      </c>
      <c r="J347" s="95">
        <v>12.7</v>
      </c>
      <c r="K347" s="39">
        <v>233.83615</v>
      </c>
      <c r="L347" s="80">
        <v>13.8</v>
      </c>
      <c r="M347" s="39"/>
      <c r="N347" s="80"/>
      <c r="O347" s="39"/>
      <c r="P347" s="80"/>
      <c r="Q347" s="39"/>
      <c r="R347" s="38"/>
      <c r="S347" s="39"/>
      <c r="T347" s="38"/>
      <c r="U347" s="39"/>
      <c r="V347" s="95"/>
      <c r="W347" s="39"/>
      <c r="X347" s="38"/>
      <c r="Y347" s="39"/>
      <c r="Z347" s="38"/>
      <c r="AA347" s="39"/>
      <c r="AB347" s="38"/>
      <c r="AC347" s="41" t="s">
        <v>45</v>
      </c>
      <c r="AD347" s="33" t="s">
        <v>46</v>
      </c>
      <c r="AE347" s="36"/>
      <c r="AF347" s="33"/>
      <c r="AG347" s="33"/>
      <c r="AH347" s="34"/>
      <c r="AI347" s="36"/>
      <c r="AJ347" s="36"/>
      <c r="AK347" s="44"/>
      <c r="AL347" s="39"/>
      <c r="AM347" s="34"/>
    </row>
    <row r="348" spans="1:39" s="22" customFormat="1">
      <c r="A348" s="34" t="s">
        <v>477</v>
      </c>
      <c r="B348" s="33" t="s">
        <v>62</v>
      </c>
      <c r="C348" s="9" t="s">
        <v>39</v>
      </c>
      <c r="D348" s="10" t="s">
        <v>48</v>
      </c>
      <c r="E348" s="33" t="s">
        <v>209</v>
      </c>
      <c r="F348" s="33"/>
      <c r="G348" s="36" t="s">
        <v>210</v>
      </c>
      <c r="H348" s="34" t="s">
        <v>483</v>
      </c>
      <c r="I348" s="39">
        <v>1075</v>
      </c>
      <c r="J348" s="95">
        <v>123.9</v>
      </c>
      <c r="K348" s="39">
        <v>220.22127499999999</v>
      </c>
      <c r="L348" s="80">
        <v>25.4</v>
      </c>
      <c r="M348" s="39"/>
      <c r="N348" s="80"/>
      <c r="O348" s="39"/>
      <c r="P348" s="80"/>
      <c r="Q348" s="39"/>
      <c r="R348" s="38"/>
      <c r="S348" s="39"/>
      <c r="T348" s="38"/>
      <c r="U348" s="39"/>
      <c r="V348" s="95"/>
      <c r="W348" s="39"/>
      <c r="X348" s="38"/>
      <c r="Y348" s="39"/>
      <c r="Z348" s="38"/>
      <c r="AA348" s="39"/>
      <c r="AB348" s="38"/>
      <c r="AC348" s="41" t="s">
        <v>45</v>
      </c>
      <c r="AD348" s="33" t="s">
        <v>46</v>
      </c>
      <c r="AE348" s="36"/>
      <c r="AF348" s="33"/>
      <c r="AG348" s="33"/>
      <c r="AH348" s="34"/>
      <c r="AI348" s="36"/>
      <c r="AJ348" s="36"/>
      <c r="AK348" s="44"/>
      <c r="AL348" s="39"/>
      <c r="AM348" s="34"/>
    </row>
    <row r="349" spans="1:39" s="22" customFormat="1">
      <c r="A349" s="34" t="s">
        <v>477</v>
      </c>
      <c r="B349" s="33" t="s">
        <v>62</v>
      </c>
      <c r="C349" s="9" t="s">
        <v>39</v>
      </c>
      <c r="D349" s="10" t="s">
        <v>53</v>
      </c>
      <c r="E349" s="10" t="s">
        <v>54</v>
      </c>
      <c r="F349" s="33"/>
      <c r="G349" s="36" t="s">
        <v>54</v>
      </c>
      <c r="H349" s="36" t="s">
        <v>121</v>
      </c>
      <c r="I349" s="39">
        <v>265.52499999999998</v>
      </c>
      <c r="J349" s="40"/>
      <c r="K349" s="39"/>
      <c r="L349" s="40"/>
      <c r="M349" s="39">
        <v>265.52499999999998</v>
      </c>
      <c r="N349" s="40"/>
      <c r="O349" s="39"/>
      <c r="P349" s="40"/>
      <c r="Q349" s="39"/>
      <c r="R349" s="40"/>
      <c r="S349" s="39"/>
      <c r="T349" s="40"/>
      <c r="U349" s="39"/>
      <c r="V349" s="40"/>
      <c r="W349" s="39"/>
      <c r="X349" s="40"/>
      <c r="Y349" s="39"/>
      <c r="Z349" s="40"/>
      <c r="AA349" s="39"/>
      <c r="AB349" s="40"/>
      <c r="AC349" s="41" t="s">
        <v>57</v>
      </c>
      <c r="AD349" s="33" t="s">
        <v>58</v>
      </c>
      <c r="AE349" s="36"/>
      <c r="AF349" s="33"/>
      <c r="AG349" s="33"/>
      <c r="AH349" s="34"/>
      <c r="AI349" s="36" t="s">
        <v>71</v>
      </c>
      <c r="AJ349" s="36"/>
      <c r="AK349" s="44"/>
      <c r="AL349" s="39" t="s">
        <v>71</v>
      </c>
      <c r="AM349" s="34"/>
    </row>
    <row r="350" spans="1:39" s="22" customFormat="1">
      <c r="A350" s="21" t="s">
        <v>487</v>
      </c>
      <c r="B350" s="10" t="s">
        <v>47</v>
      </c>
      <c r="C350" s="11" t="s">
        <v>37</v>
      </c>
      <c r="D350" s="10" t="s">
        <v>48</v>
      </c>
      <c r="E350" s="11" t="s">
        <v>42</v>
      </c>
      <c r="F350" s="10" t="s">
        <v>41</v>
      </c>
      <c r="G350" s="14" t="s">
        <v>49</v>
      </c>
      <c r="H350" s="23" t="s">
        <v>488</v>
      </c>
      <c r="I350" s="17"/>
      <c r="J350" s="18"/>
      <c r="K350" s="17"/>
      <c r="L350" s="18"/>
      <c r="M350" s="55"/>
      <c r="N350" s="18"/>
      <c r="O350" s="17">
        <v>53.024999999999999</v>
      </c>
      <c r="P350" s="18"/>
      <c r="Q350" s="17"/>
      <c r="R350" s="18"/>
      <c r="S350" s="17"/>
      <c r="T350" s="18"/>
      <c r="U350" s="17"/>
      <c r="V350" s="18"/>
      <c r="W350" s="17"/>
      <c r="X350" s="18"/>
      <c r="Y350" s="17">
        <v>12.656000000000001</v>
      </c>
      <c r="Z350" s="18"/>
      <c r="AA350" s="17"/>
      <c r="AB350" s="18"/>
      <c r="AC350" s="10" t="s">
        <v>45</v>
      </c>
      <c r="AD350" s="10" t="s">
        <v>46</v>
      </c>
      <c r="AE350" s="24"/>
      <c r="AF350" s="24"/>
      <c r="AG350" s="24" t="s">
        <v>152</v>
      </c>
      <c r="AH350" s="26" t="e">
        <v>#VALUE!</v>
      </c>
      <c r="AI350" s="27"/>
      <c r="AJ350" s="27"/>
      <c r="AK350" s="26"/>
      <c r="AL350" s="26"/>
      <c r="AM350" s="24"/>
    </row>
    <row r="351" spans="1:39" s="34" customFormat="1">
      <c r="A351" s="21" t="s">
        <v>487</v>
      </c>
      <c r="B351" s="10" t="s">
        <v>47</v>
      </c>
      <c r="C351" s="11" t="s">
        <v>37</v>
      </c>
      <c r="D351" s="10" t="s">
        <v>53</v>
      </c>
      <c r="E351" s="10" t="s">
        <v>54</v>
      </c>
      <c r="F351" s="10"/>
      <c r="G351" s="14" t="s">
        <v>55</v>
      </c>
      <c r="H351" s="23" t="s">
        <v>489</v>
      </c>
      <c r="I351" s="17">
        <v>60</v>
      </c>
      <c r="J351" s="18"/>
      <c r="K351" s="17"/>
      <c r="L351" s="18"/>
      <c r="M351" s="55">
        <v>60</v>
      </c>
      <c r="N351" s="18"/>
      <c r="O351" s="17"/>
      <c r="P351" s="18"/>
      <c r="Q351" s="17"/>
      <c r="R351" s="18"/>
      <c r="S351" s="17"/>
      <c r="T351" s="18"/>
      <c r="U351" s="17"/>
      <c r="V351" s="18"/>
      <c r="W351" s="17"/>
      <c r="X351" s="18"/>
      <c r="Y351" s="17"/>
      <c r="Z351" s="18"/>
      <c r="AA351" s="17"/>
      <c r="AB351" s="18"/>
      <c r="AC351" s="10" t="s">
        <v>57</v>
      </c>
      <c r="AD351" s="10" t="s">
        <v>58</v>
      </c>
      <c r="AE351" s="24"/>
      <c r="AF351" s="24"/>
      <c r="AG351" s="24"/>
      <c r="AH351" s="26" t="e">
        <v>#VALUE!</v>
      </c>
      <c r="AI351" s="27"/>
      <c r="AJ351" s="27"/>
      <c r="AK351" s="26"/>
      <c r="AL351" s="26"/>
      <c r="AM351" s="24"/>
    </row>
    <row r="352" spans="1:39" s="22" customFormat="1">
      <c r="A352" s="8" t="s">
        <v>490</v>
      </c>
      <c r="B352" s="10" t="s">
        <v>47</v>
      </c>
      <c r="C352" s="11" t="s">
        <v>37</v>
      </c>
      <c r="D352" s="10" t="s">
        <v>48</v>
      </c>
      <c r="E352" s="11" t="s">
        <v>42</v>
      </c>
      <c r="F352" s="10" t="s">
        <v>41</v>
      </c>
      <c r="G352" s="14" t="s">
        <v>49</v>
      </c>
      <c r="H352" s="23" t="s">
        <v>491</v>
      </c>
      <c r="I352" s="17"/>
      <c r="J352" s="18"/>
      <c r="K352" s="17">
        <v>73.45</v>
      </c>
      <c r="L352" s="18">
        <v>0.15</v>
      </c>
      <c r="M352" s="17"/>
      <c r="N352" s="18"/>
      <c r="O352" s="17"/>
      <c r="P352" s="18"/>
      <c r="Q352" s="17">
        <v>77.97</v>
      </c>
      <c r="R352" s="18">
        <v>0.15</v>
      </c>
      <c r="S352" s="17"/>
      <c r="T352" s="18"/>
      <c r="U352" s="17"/>
      <c r="V352" s="18"/>
      <c r="W352" s="17"/>
      <c r="X352" s="18"/>
      <c r="Y352" s="17">
        <v>41.81</v>
      </c>
      <c r="Z352" s="18">
        <v>0.15</v>
      </c>
      <c r="AA352" s="17"/>
      <c r="AB352" s="18"/>
      <c r="AC352" s="10" t="s">
        <v>45</v>
      </c>
      <c r="AD352" s="10" t="s">
        <v>46</v>
      </c>
      <c r="AE352" s="24"/>
      <c r="AF352" s="24"/>
      <c r="AG352" s="25" t="s">
        <v>152</v>
      </c>
      <c r="AH352" s="26">
        <v>1439.9999999999998</v>
      </c>
      <c r="AI352" s="27"/>
      <c r="AJ352" s="27"/>
      <c r="AK352" s="26"/>
      <c r="AL352" s="26"/>
      <c r="AM352" s="24" t="s">
        <v>233</v>
      </c>
    </row>
    <row r="353" spans="1:178" s="22" customFormat="1">
      <c r="A353" s="8" t="s">
        <v>490</v>
      </c>
      <c r="B353" s="10" t="s">
        <v>47</v>
      </c>
      <c r="C353" s="11" t="s">
        <v>37</v>
      </c>
      <c r="D353" s="10" t="s">
        <v>53</v>
      </c>
      <c r="E353" s="10" t="s">
        <v>54</v>
      </c>
      <c r="F353" s="10"/>
      <c r="G353" s="14" t="s">
        <v>55</v>
      </c>
      <c r="H353" s="23" t="s">
        <v>492</v>
      </c>
      <c r="I353" s="17">
        <v>60</v>
      </c>
      <c r="J353" s="18"/>
      <c r="K353" s="17"/>
      <c r="L353" s="18"/>
      <c r="M353" s="17">
        <v>60</v>
      </c>
      <c r="N353" s="18"/>
      <c r="O353" s="17"/>
      <c r="P353" s="18"/>
      <c r="Q353" s="17"/>
      <c r="R353" s="18"/>
      <c r="S353" s="17"/>
      <c r="T353" s="18"/>
      <c r="U353" s="17"/>
      <c r="V353" s="18"/>
      <c r="W353" s="17"/>
      <c r="X353" s="18"/>
      <c r="Y353" s="17"/>
      <c r="Z353" s="18"/>
      <c r="AA353" s="17"/>
      <c r="AB353" s="18"/>
      <c r="AC353" s="10" t="s">
        <v>57</v>
      </c>
      <c r="AD353" s="10" t="s">
        <v>58</v>
      </c>
      <c r="AE353" s="24"/>
      <c r="AF353" s="24"/>
      <c r="AG353" s="24"/>
      <c r="AH353" s="26" t="e">
        <v>#VALUE!</v>
      </c>
      <c r="AI353" s="27"/>
      <c r="AJ353" s="27"/>
      <c r="AK353" s="26"/>
      <c r="AL353" s="26"/>
      <c r="AM353" s="24"/>
    </row>
    <row r="354" spans="1:178" s="22" customFormat="1">
      <c r="A354" s="37" t="s">
        <v>493</v>
      </c>
      <c r="B354" s="33" t="s">
        <v>62</v>
      </c>
      <c r="C354" s="11" t="s">
        <v>37</v>
      </c>
      <c r="D354" s="10" t="s">
        <v>48</v>
      </c>
      <c r="E354" s="11" t="s">
        <v>42</v>
      </c>
      <c r="F354" s="10" t="s">
        <v>41</v>
      </c>
      <c r="G354" s="36" t="s">
        <v>63</v>
      </c>
      <c r="H354" s="37" t="s">
        <v>64</v>
      </c>
      <c r="I354" s="39"/>
      <c r="J354" s="95"/>
      <c r="K354" s="39">
        <v>123.625</v>
      </c>
      <c r="L354" s="80">
        <v>0.1</v>
      </c>
      <c r="M354" s="39"/>
      <c r="N354" s="40"/>
      <c r="O354" s="39">
        <v>74.174999999999997</v>
      </c>
      <c r="P354" s="80">
        <v>0.1</v>
      </c>
      <c r="Q354" s="39"/>
      <c r="R354" s="40"/>
      <c r="S354" s="39">
        <v>64.5</v>
      </c>
      <c r="T354" s="40">
        <v>0.04</v>
      </c>
      <c r="U354" s="39"/>
      <c r="V354" s="95"/>
      <c r="W354" s="39">
        <v>32.25</v>
      </c>
      <c r="X354" s="40">
        <v>0.02</v>
      </c>
      <c r="Y354" s="39">
        <v>22.574999999999999</v>
      </c>
      <c r="Z354" s="40">
        <v>0.02</v>
      </c>
      <c r="AA354" s="39"/>
      <c r="AB354" s="40"/>
      <c r="AC354" s="41" t="s">
        <v>45</v>
      </c>
      <c r="AD354" s="33" t="s">
        <v>46</v>
      </c>
      <c r="AE354" s="36"/>
      <c r="AF354" s="33"/>
      <c r="AG354" s="33"/>
      <c r="AH354" s="42">
        <v>921.2</v>
      </c>
      <c r="AI354" s="36"/>
      <c r="AJ354" s="36"/>
      <c r="AK354" s="44"/>
      <c r="AL354" s="39"/>
      <c r="AM354" s="34"/>
    </row>
    <row r="355" spans="1:178" s="22" customFormat="1">
      <c r="A355" s="13" t="s">
        <v>494</v>
      </c>
      <c r="B355" s="10" t="s">
        <v>47</v>
      </c>
      <c r="C355" s="9" t="s">
        <v>39</v>
      </c>
      <c r="D355" s="10" t="s">
        <v>53</v>
      </c>
      <c r="E355" s="10" t="s">
        <v>54</v>
      </c>
      <c r="F355" s="10"/>
      <c r="G355" s="14" t="s">
        <v>55</v>
      </c>
      <c r="H355" s="23" t="s">
        <v>497</v>
      </c>
      <c r="I355" s="17"/>
      <c r="J355" s="18"/>
      <c r="K355" s="17">
        <v>155</v>
      </c>
      <c r="L355" s="18"/>
      <c r="M355" s="17"/>
      <c r="N355" s="18"/>
      <c r="O355" s="17"/>
      <c r="P355" s="18"/>
      <c r="Q355" s="17"/>
      <c r="R355" s="18"/>
      <c r="S355" s="17"/>
      <c r="T355" s="18"/>
      <c r="U355" s="17"/>
      <c r="V355" s="18"/>
      <c r="W355" s="17"/>
      <c r="X355" s="18"/>
      <c r="Y355" s="17"/>
      <c r="Z355" s="18"/>
      <c r="AA355" s="17"/>
      <c r="AB355" s="18"/>
      <c r="AC355" s="10" t="s">
        <v>57</v>
      </c>
      <c r="AD355" s="10" t="s">
        <v>58</v>
      </c>
      <c r="AE355" s="24"/>
      <c r="AF355" s="24"/>
      <c r="AG355" s="24"/>
      <c r="AH355" s="26" t="e">
        <v>#VALUE!</v>
      </c>
      <c r="AI355" s="27"/>
      <c r="AJ355" s="27"/>
      <c r="AK355" s="26"/>
      <c r="AL355" s="26"/>
      <c r="AM355" s="24"/>
    </row>
    <row r="356" spans="1:178" s="22" customFormat="1">
      <c r="A356" s="13" t="s">
        <v>494</v>
      </c>
      <c r="B356" s="33" t="s">
        <v>62</v>
      </c>
      <c r="C356" s="9" t="s">
        <v>39</v>
      </c>
      <c r="D356" s="9" t="s">
        <v>88</v>
      </c>
      <c r="E356" s="11" t="s">
        <v>42</v>
      </c>
      <c r="F356" s="33" t="s">
        <v>73</v>
      </c>
      <c r="G356" s="34" t="s">
        <v>400</v>
      </c>
      <c r="H356" s="34" t="s">
        <v>194</v>
      </c>
      <c r="I356" s="39"/>
      <c r="J356" s="40"/>
      <c r="K356" s="39">
        <v>53.75</v>
      </c>
      <c r="L356" s="40"/>
      <c r="M356" s="39"/>
      <c r="N356" s="40"/>
      <c r="O356" s="39"/>
      <c r="P356" s="40"/>
      <c r="Q356" s="39"/>
      <c r="R356" s="40"/>
      <c r="S356" s="39"/>
      <c r="T356" s="40"/>
      <c r="U356" s="39"/>
      <c r="V356" s="40"/>
      <c r="W356" s="39"/>
      <c r="X356" s="40"/>
      <c r="Y356" s="39"/>
      <c r="Z356" s="40"/>
      <c r="AA356" s="39"/>
      <c r="AB356" s="40"/>
      <c r="AC356" s="48"/>
      <c r="AD356" s="90"/>
      <c r="AE356" s="33"/>
      <c r="AF356" s="33"/>
      <c r="AG356" s="33"/>
      <c r="AH356" s="34"/>
      <c r="AI356" s="36"/>
      <c r="AJ356" s="36"/>
      <c r="AK356" s="34"/>
      <c r="AL356" s="34"/>
      <c r="AM356" s="34"/>
    </row>
    <row r="357" spans="1:178" s="22" customFormat="1">
      <c r="A357" s="13" t="s">
        <v>494</v>
      </c>
      <c r="B357" s="33" t="s">
        <v>62</v>
      </c>
      <c r="C357" s="9" t="s">
        <v>39</v>
      </c>
      <c r="D357" s="9" t="s">
        <v>88</v>
      </c>
      <c r="E357" s="11" t="s">
        <v>42</v>
      </c>
      <c r="F357" s="10" t="s">
        <v>41</v>
      </c>
      <c r="G357" s="34" t="s">
        <v>495</v>
      </c>
      <c r="H357" s="34" t="s">
        <v>194</v>
      </c>
      <c r="I357" s="39"/>
      <c r="J357" s="40"/>
      <c r="K357" s="39">
        <v>53.75</v>
      </c>
      <c r="L357" s="40"/>
      <c r="M357" s="39"/>
      <c r="N357" s="40"/>
      <c r="O357" s="39"/>
      <c r="P357" s="40"/>
      <c r="Q357" s="39"/>
      <c r="R357" s="40"/>
      <c r="S357" s="39"/>
      <c r="T357" s="40"/>
      <c r="U357" s="39"/>
      <c r="V357" s="40"/>
      <c r="W357" s="39"/>
      <c r="X357" s="40"/>
      <c r="Y357" s="39"/>
      <c r="Z357" s="40"/>
      <c r="AA357" s="39"/>
      <c r="AB357" s="40"/>
      <c r="AC357" s="48"/>
      <c r="AD357" s="90"/>
      <c r="AE357" s="33"/>
      <c r="AF357" s="33"/>
      <c r="AG357" s="33"/>
      <c r="AH357" s="34"/>
      <c r="AI357" s="36"/>
      <c r="AJ357" s="36"/>
      <c r="AK357" s="34"/>
      <c r="AL357" s="34"/>
      <c r="AM357" s="34"/>
    </row>
    <row r="358" spans="1:178" s="34" customFormat="1">
      <c r="A358" s="13" t="s">
        <v>494</v>
      </c>
      <c r="B358" s="33" t="s">
        <v>62</v>
      </c>
      <c r="C358" s="9" t="s">
        <v>39</v>
      </c>
      <c r="D358" s="9" t="s">
        <v>88</v>
      </c>
      <c r="E358" s="11" t="s">
        <v>42</v>
      </c>
      <c r="F358" s="10" t="s">
        <v>41</v>
      </c>
      <c r="G358" s="36" t="s">
        <v>146</v>
      </c>
      <c r="H358" s="34" t="s">
        <v>194</v>
      </c>
      <c r="I358" s="39"/>
      <c r="J358" s="40"/>
      <c r="K358" s="39">
        <v>161.25</v>
      </c>
      <c r="L358" s="40"/>
      <c r="M358" s="39"/>
      <c r="N358" s="40"/>
      <c r="O358" s="39"/>
      <c r="P358" s="40"/>
      <c r="Q358" s="39"/>
      <c r="R358" s="40"/>
      <c r="S358" s="39"/>
      <c r="T358" s="40"/>
      <c r="U358" s="39"/>
      <c r="V358" s="40"/>
      <c r="W358" s="39"/>
      <c r="X358" s="40"/>
      <c r="Y358" s="39"/>
      <c r="Z358" s="40"/>
      <c r="AA358" s="39"/>
      <c r="AB358" s="40"/>
      <c r="AC358" s="48"/>
      <c r="AD358" s="90"/>
      <c r="AE358" s="33"/>
      <c r="AF358" s="33"/>
      <c r="AG358" s="33"/>
      <c r="AI358" s="36"/>
      <c r="AJ358" s="36"/>
    </row>
    <row r="359" spans="1:178">
      <c r="A359" s="13" t="s">
        <v>494</v>
      </c>
      <c r="B359" s="33" t="s">
        <v>62</v>
      </c>
      <c r="C359" s="9" t="s">
        <v>39</v>
      </c>
      <c r="D359" s="10" t="s">
        <v>48</v>
      </c>
      <c r="E359" s="11" t="s">
        <v>42</v>
      </c>
      <c r="F359" s="35" t="s">
        <v>251</v>
      </c>
      <c r="G359" s="36" t="s">
        <v>271</v>
      </c>
      <c r="H359" s="37" t="s">
        <v>300</v>
      </c>
      <c r="I359" s="39">
        <v>236.5</v>
      </c>
      <c r="J359" s="95">
        <v>3.8</v>
      </c>
      <c r="K359" s="39"/>
      <c r="L359" s="80"/>
      <c r="M359" s="39"/>
      <c r="N359" s="38"/>
      <c r="O359" s="39"/>
      <c r="P359" s="80"/>
      <c r="Q359" s="39"/>
      <c r="R359" s="38"/>
      <c r="S359" s="39">
        <v>37.625</v>
      </c>
      <c r="T359" s="80">
        <v>0.6</v>
      </c>
      <c r="U359" s="39"/>
      <c r="V359" s="95"/>
      <c r="W359" s="39"/>
      <c r="X359" s="38"/>
      <c r="Y359" s="39"/>
      <c r="Z359" s="40"/>
      <c r="AA359" s="39"/>
      <c r="AB359" s="40"/>
      <c r="AC359" s="41" t="s">
        <v>45</v>
      </c>
      <c r="AD359" s="33" t="s">
        <v>46</v>
      </c>
      <c r="AE359" s="36"/>
      <c r="AF359" s="33">
        <v>2009</v>
      </c>
      <c r="AG359" s="33">
        <v>68</v>
      </c>
      <c r="AH359" s="42">
        <v>14475.999999999998</v>
      </c>
      <c r="AI359" s="36"/>
      <c r="AJ359" s="36"/>
      <c r="AK359" s="44"/>
      <c r="AL359" s="39"/>
      <c r="AM359" s="34" t="s">
        <v>496</v>
      </c>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c r="BJ359" s="32"/>
      <c r="BK359" s="32"/>
      <c r="BL359" s="32"/>
      <c r="BM359" s="32"/>
      <c r="BN359" s="32"/>
      <c r="BO359" s="32"/>
      <c r="BP359" s="32"/>
      <c r="BQ359" s="32"/>
      <c r="BR359" s="32"/>
      <c r="BS359" s="32"/>
      <c r="BT359" s="32"/>
      <c r="BU359" s="32"/>
      <c r="BV359" s="32"/>
      <c r="BW359" s="32"/>
      <c r="BX359" s="32"/>
      <c r="BY359" s="32"/>
      <c r="BZ359" s="32"/>
      <c r="CA359" s="32"/>
      <c r="CB359" s="32"/>
      <c r="CC359" s="32"/>
      <c r="CD359" s="32"/>
      <c r="CE359" s="32"/>
      <c r="CF359" s="32"/>
      <c r="CG359" s="32"/>
      <c r="CH359" s="32"/>
      <c r="CI359" s="32"/>
      <c r="CJ359" s="32"/>
      <c r="CK359" s="32"/>
      <c r="CL359" s="32"/>
      <c r="CM359" s="32"/>
      <c r="CN359" s="32"/>
      <c r="CO359" s="32"/>
      <c r="CP359" s="32"/>
      <c r="CQ359" s="32"/>
      <c r="CR359" s="32"/>
      <c r="CS359" s="32"/>
      <c r="CT359" s="32"/>
      <c r="CU359" s="32"/>
      <c r="CV359" s="32"/>
      <c r="CW359" s="32"/>
      <c r="CX359" s="32"/>
      <c r="CY359" s="32"/>
      <c r="CZ359" s="32"/>
      <c r="DA359" s="32"/>
      <c r="DB359" s="32"/>
      <c r="DC359" s="32"/>
      <c r="DD359" s="32"/>
      <c r="DE359" s="32"/>
      <c r="DF359" s="32"/>
      <c r="DG359" s="32"/>
      <c r="DH359" s="32"/>
      <c r="DI359" s="32"/>
      <c r="DJ359" s="32"/>
      <c r="DK359" s="32"/>
      <c r="DL359" s="32"/>
      <c r="DM359" s="32"/>
      <c r="DN359" s="32"/>
      <c r="DO359" s="32"/>
      <c r="DP359" s="32"/>
      <c r="DQ359" s="32"/>
      <c r="DR359" s="32"/>
      <c r="DS359" s="32"/>
      <c r="DT359" s="32"/>
      <c r="DU359" s="32"/>
      <c r="DV359" s="32"/>
      <c r="DW359" s="32"/>
      <c r="DX359" s="32"/>
      <c r="DY359" s="32"/>
      <c r="DZ359" s="32"/>
      <c r="EA359" s="32"/>
      <c r="EB359" s="32"/>
      <c r="EC359" s="32"/>
      <c r="ED359" s="32"/>
      <c r="EE359" s="32"/>
      <c r="EF359" s="32"/>
      <c r="EG359" s="32"/>
      <c r="EH359" s="32"/>
      <c r="EI359" s="32"/>
      <c r="EJ359" s="32"/>
      <c r="EK359" s="32"/>
      <c r="EL359" s="32"/>
      <c r="EM359" s="32"/>
      <c r="EN359" s="32"/>
      <c r="EO359" s="32"/>
      <c r="EP359" s="32"/>
      <c r="EQ359" s="32"/>
      <c r="ER359" s="32"/>
      <c r="ES359" s="32"/>
      <c r="ET359" s="32"/>
      <c r="EU359" s="32"/>
      <c r="EV359" s="32"/>
      <c r="EW359" s="32"/>
      <c r="EX359" s="32"/>
      <c r="EY359" s="32"/>
      <c r="EZ359" s="32"/>
      <c r="FA359" s="32"/>
      <c r="FB359" s="32"/>
      <c r="FC359" s="32"/>
      <c r="FD359" s="32"/>
      <c r="FE359" s="32"/>
      <c r="FF359" s="32"/>
      <c r="FG359" s="32"/>
      <c r="FH359" s="32"/>
      <c r="FI359" s="32"/>
      <c r="FJ359" s="32"/>
      <c r="FK359" s="32"/>
      <c r="FL359" s="32"/>
      <c r="FM359" s="32"/>
      <c r="FN359" s="32"/>
      <c r="FO359" s="32"/>
      <c r="FP359" s="32"/>
      <c r="FQ359" s="32"/>
      <c r="FR359" s="32"/>
      <c r="FS359" s="32"/>
      <c r="FT359" s="32"/>
      <c r="FU359" s="32"/>
      <c r="FV359" s="32"/>
    </row>
    <row r="360" spans="1:178" s="22" customFormat="1">
      <c r="A360" s="8" t="s">
        <v>498</v>
      </c>
      <c r="B360" s="10" t="s">
        <v>47</v>
      </c>
      <c r="C360" s="11" t="s">
        <v>37</v>
      </c>
      <c r="D360" s="10" t="s">
        <v>48</v>
      </c>
      <c r="E360" s="11" t="s">
        <v>42</v>
      </c>
      <c r="F360" s="10" t="s">
        <v>41</v>
      </c>
      <c r="G360" s="14" t="s">
        <v>49</v>
      </c>
      <c r="H360" s="23" t="s">
        <v>499</v>
      </c>
      <c r="I360" s="17">
        <v>45.2</v>
      </c>
      <c r="J360" s="18">
        <v>0.28000000000000003</v>
      </c>
      <c r="K360" s="17"/>
      <c r="L360" s="18"/>
      <c r="M360" s="17">
        <v>39.549999999999997</v>
      </c>
      <c r="N360" s="18">
        <v>0.28000000000000003</v>
      </c>
      <c r="O360" s="17"/>
      <c r="P360" s="18"/>
      <c r="Q360" s="17">
        <v>33.9</v>
      </c>
      <c r="R360" s="18">
        <v>0.28000000000000003</v>
      </c>
      <c r="S360" s="17"/>
      <c r="T360" s="18"/>
      <c r="U360" s="17">
        <v>33.9</v>
      </c>
      <c r="V360" s="18">
        <v>0.28000000000000003</v>
      </c>
      <c r="W360" s="17"/>
      <c r="X360" s="18"/>
      <c r="Y360" s="17">
        <v>33.9</v>
      </c>
      <c r="Z360" s="18">
        <v>0.28000000000000003</v>
      </c>
      <c r="AA360" s="17"/>
      <c r="AB360" s="18"/>
      <c r="AC360" s="10" t="s">
        <v>57</v>
      </c>
      <c r="AD360" s="10" t="s">
        <v>46</v>
      </c>
      <c r="AE360" s="24"/>
      <c r="AF360" s="24"/>
      <c r="AG360" s="25">
        <v>6.5</v>
      </c>
      <c r="AH360" s="26">
        <v>4480</v>
      </c>
      <c r="AI360" s="27"/>
      <c r="AJ360" s="27"/>
      <c r="AK360" s="26"/>
      <c r="AL360" s="26"/>
      <c r="AM360" s="24" t="s">
        <v>124</v>
      </c>
    </row>
    <row r="361" spans="1:178" s="22" customFormat="1">
      <c r="A361" s="8" t="s">
        <v>498</v>
      </c>
      <c r="B361" s="10" t="s">
        <v>47</v>
      </c>
      <c r="C361" s="11" t="s">
        <v>37</v>
      </c>
      <c r="D361" s="10" t="s">
        <v>53</v>
      </c>
      <c r="E361" s="10" t="s">
        <v>54</v>
      </c>
      <c r="F361" s="10"/>
      <c r="G361" s="14" t="s">
        <v>55</v>
      </c>
      <c r="H361" s="23" t="s">
        <v>500</v>
      </c>
      <c r="I361" s="17"/>
      <c r="J361" s="18"/>
      <c r="K361" s="17">
        <v>80.8</v>
      </c>
      <c r="L361" s="18"/>
      <c r="M361" s="55"/>
      <c r="N361" s="18"/>
      <c r="O361" s="17"/>
      <c r="P361" s="18"/>
      <c r="Q361" s="17"/>
      <c r="R361" s="18"/>
      <c r="S361" s="17"/>
      <c r="T361" s="18"/>
      <c r="U361" s="17"/>
      <c r="V361" s="18"/>
      <c r="W361" s="17"/>
      <c r="X361" s="18"/>
      <c r="Y361" s="17"/>
      <c r="Z361" s="18"/>
      <c r="AA361" s="17"/>
      <c r="AB361" s="18"/>
      <c r="AC361" s="10" t="s">
        <v>57</v>
      </c>
      <c r="AD361" s="10" t="s">
        <v>58</v>
      </c>
      <c r="AE361" s="24"/>
      <c r="AF361" s="24"/>
      <c r="AG361" s="24"/>
      <c r="AH361" s="26" t="e">
        <v>#VALUE!</v>
      </c>
      <c r="AI361" s="27"/>
      <c r="AJ361" s="27"/>
      <c r="AK361" s="26"/>
      <c r="AL361" s="26"/>
      <c r="AM361" s="24"/>
    </row>
    <row r="362" spans="1:178" s="22" customFormat="1">
      <c r="A362" s="8" t="s">
        <v>498</v>
      </c>
      <c r="B362" s="33" t="s">
        <v>62</v>
      </c>
      <c r="C362" s="11" t="s">
        <v>37</v>
      </c>
      <c r="D362" s="10" t="s">
        <v>48</v>
      </c>
      <c r="E362" s="11" t="s">
        <v>42</v>
      </c>
      <c r="F362" s="10" t="s">
        <v>41</v>
      </c>
      <c r="G362" s="36" t="s">
        <v>74</v>
      </c>
      <c r="H362" s="36" t="s">
        <v>85</v>
      </c>
      <c r="I362" s="39">
        <v>81.75</v>
      </c>
      <c r="J362" s="40">
        <v>0.6428571428571429</v>
      </c>
      <c r="K362" s="39"/>
      <c r="L362" s="40"/>
      <c r="M362" s="39"/>
      <c r="N362" s="40"/>
      <c r="O362" s="39"/>
      <c r="P362" s="40"/>
      <c r="Q362" s="39">
        <v>81.75</v>
      </c>
      <c r="R362" s="40">
        <v>0.6428571428571429</v>
      </c>
      <c r="S362" s="39"/>
      <c r="T362" s="40"/>
      <c r="U362" s="39"/>
      <c r="V362" s="40"/>
      <c r="W362" s="39"/>
      <c r="X362" s="40"/>
      <c r="Y362" s="39"/>
      <c r="Z362" s="40"/>
      <c r="AA362" s="39"/>
      <c r="AB362" s="40"/>
      <c r="AC362" s="41" t="s">
        <v>57</v>
      </c>
      <c r="AD362" s="33" t="s">
        <v>46</v>
      </c>
      <c r="AE362" s="33"/>
      <c r="AF362" s="33" t="s">
        <v>76</v>
      </c>
      <c r="AG362" s="33"/>
      <c r="AH362" s="42">
        <v>4230</v>
      </c>
      <c r="AI362" s="36"/>
      <c r="AJ362" s="36"/>
      <c r="AK362" s="34"/>
      <c r="AL362" s="34"/>
      <c r="AM362" s="34" t="s">
        <v>182</v>
      </c>
    </row>
    <row r="363" spans="1:178" s="22" customFormat="1">
      <c r="A363" s="13" t="s">
        <v>501</v>
      </c>
      <c r="B363" s="10" t="s">
        <v>47</v>
      </c>
      <c r="C363" s="11" t="s">
        <v>37</v>
      </c>
      <c r="D363" s="10" t="s">
        <v>48</v>
      </c>
      <c r="E363" s="11" t="s">
        <v>42</v>
      </c>
      <c r="F363" s="10" t="s">
        <v>41</v>
      </c>
      <c r="G363" s="14" t="s">
        <v>49</v>
      </c>
      <c r="H363" s="23" t="s">
        <v>502</v>
      </c>
      <c r="I363" s="17">
        <v>313.01</v>
      </c>
      <c r="J363" s="18"/>
      <c r="K363" s="17"/>
      <c r="L363" s="18"/>
      <c r="M363" s="17">
        <v>115.26</v>
      </c>
      <c r="N363" s="18"/>
      <c r="O363" s="17"/>
      <c r="P363" s="18"/>
      <c r="Q363" s="17">
        <v>16.95</v>
      </c>
      <c r="R363" s="18"/>
      <c r="S363" s="17"/>
      <c r="T363" s="18"/>
      <c r="U363" s="17"/>
      <c r="V363" s="18"/>
      <c r="W363" s="17"/>
      <c r="X363" s="18"/>
      <c r="Y363" s="17">
        <v>64.41</v>
      </c>
      <c r="Z363" s="18"/>
      <c r="AA363" s="17"/>
      <c r="AB363" s="18"/>
      <c r="AC363" s="10" t="s">
        <v>57</v>
      </c>
      <c r="AD363" s="10" t="s">
        <v>46</v>
      </c>
      <c r="AE363" s="24"/>
      <c r="AF363" s="24"/>
      <c r="AG363" s="25">
        <v>6.74</v>
      </c>
      <c r="AH363" s="26" t="e">
        <v>#VALUE!</v>
      </c>
      <c r="AI363" s="27"/>
      <c r="AJ363" s="27"/>
      <c r="AK363" s="26"/>
      <c r="AL363" s="26"/>
      <c r="AM363" s="24" t="s">
        <v>124</v>
      </c>
    </row>
    <row r="364" spans="1:178" s="22" customFormat="1">
      <c r="A364" s="13" t="s">
        <v>501</v>
      </c>
      <c r="B364" s="10" t="s">
        <v>47</v>
      </c>
      <c r="C364" s="11" t="s">
        <v>37</v>
      </c>
      <c r="D364" s="10" t="s">
        <v>53</v>
      </c>
      <c r="E364" s="10" t="s">
        <v>54</v>
      </c>
      <c r="F364" s="10"/>
      <c r="G364" s="14" t="s">
        <v>55</v>
      </c>
      <c r="H364" s="23" t="s">
        <v>503</v>
      </c>
      <c r="I364" s="17"/>
      <c r="J364" s="18"/>
      <c r="K364" s="17">
        <v>74.36</v>
      </c>
      <c r="L364" s="18"/>
      <c r="M364" s="55"/>
      <c r="N364" s="18"/>
      <c r="O364" s="17"/>
      <c r="P364" s="18"/>
      <c r="Q364" s="17"/>
      <c r="R364" s="18"/>
      <c r="S364" s="17"/>
      <c r="T364" s="18"/>
      <c r="U364" s="17"/>
      <c r="V364" s="18"/>
      <c r="W364" s="17"/>
      <c r="X364" s="18"/>
      <c r="Y364" s="17"/>
      <c r="Z364" s="18"/>
      <c r="AA364" s="17"/>
      <c r="AB364" s="18"/>
      <c r="AC364" s="10" t="s">
        <v>57</v>
      </c>
      <c r="AD364" s="10" t="s">
        <v>58</v>
      </c>
      <c r="AE364" s="24"/>
      <c r="AF364" s="24"/>
      <c r="AG364" s="24"/>
      <c r="AH364" s="26" t="e">
        <v>#VALUE!</v>
      </c>
      <c r="AI364" s="27"/>
      <c r="AJ364" s="27"/>
      <c r="AK364" s="26"/>
      <c r="AL364" s="26"/>
      <c r="AM364" s="24"/>
    </row>
    <row r="365" spans="1:178" s="22" customFormat="1">
      <c r="A365" s="13" t="s">
        <v>501</v>
      </c>
      <c r="B365" s="33" t="s">
        <v>62</v>
      </c>
      <c r="C365" s="11" t="s">
        <v>37</v>
      </c>
      <c r="D365" s="10" t="s">
        <v>48</v>
      </c>
      <c r="E365" s="11" t="s">
        <v>42</v>
      </c>
      <c r="F365" s="10" t="s">
        <v>41</v>
      </c>
      <c r="G365" s="36" t="s">
        <v>74</v>
      </c>
      <c r="H365" s="36" t="s">
        <v>85</v>
      </c>
      <c r="I365" s="39">
        <v>0</v>
      </c>
      <c r="J365" s="40">
        <v>0</v>
      </c>
      <c r="K365" s="39">
        <v>0</v>
      </c>
      <c r="L365" s="40"/>
      <c r="M365" s="39">
        <v>119.90000000000002</v>
      </c>
      <c r="N365" s="40">
        <v>0.29411764705882354</v>
      </c>
      <c r="O365" s="39">
        <v>0</v>
      </c>
      <c r="P365" s="40">
        <v>0</v>
      </c>
      <c r="Q365" s="39">
        <v>0</v>
      </c>
      <c r="R365" s="40"/>
      <c r="S365" s="39">
        <v>0</v>
      </c>
      <c r="T365" s="40"/>
      <c r="U365" s="39">
        <v>0</v>
      </c>
      <c r="V365" s="40"/>
      <c r="W365" s="39">
        <v>0</v>
      </c>
      <c r="X365" s="40"/>
      <c r="Y365" s="39">
        <v>1.6191361502347415E-2</v>
      </c>
      <c r="Z365" s="40"/>
      <c r="AA365" s="39">
        <v>0</v>
      </c>
      <c r="AB365" s="40"/>
      <c r="AC365" s="41" t="s">
        <v>57</v>
      </c>
      <c r="AD365" s="33" t="s">
        <v>46</v>
      </c>
      <c r="AE365" s="36"/>
      <c r="AF365" s="33" t="s">
        <v>76</v>
      </c>
      <c r="AG365" s="33"/>
      <c r="AH365" s="42">
        <v>967.64705882352939</v>
      </c>
      <c r="AI365" s="36" t="s">
        <v>71</v>
      </c>
      <c r="AJ365" s="36"/>
      <c r="AK365" s="44"/>
      <c r="AL365" s="39"/>
      <c r="AM365" s="34" t="s">
        <v>182</v>
      </c>
    </row>
    <row r="366" spans="1:178" s="22" customFormat="1">
      <c r="A366" s="21" t="s">
        <v>504</v>
      </c>
      <c r="B366" s="9" t="s">
        <v>38</v>
      </c>
      <c r="C366" s="11" t="s">
        <v>37</v>
      </c>
      <c r="D366" s="10" t="s">
        <v>40</v>
      </c>
      <c r="E366" s="11" t="s">
        <v>42</v>
      </c>
      <c r="F366" s="10" t="s">
        <v>41</v>
      </c>
      <c r="G366" s="12" t="s">
        <v>43</v>
      </c>
      <c r="H366" s="13" t="s">
        <v>44</v>
      </c>
      <c r="I366" s="16">
        <v>0</v>
      </c>
      <c r="J366" s="15"/>
      <c r="K366" s="16">
        <v>270</v>
      </c>
      <c r="L366" s="15">
        <v>1.6</v>
      </c>
      <c r="M366" s="16">
        <v>0</v>
      </c>
      <c r="N366" s="15"/>
      <c r="O366" s="16"/>
      <c r="P366" s="15"/>
      <c r="Q366" s="16"/>
      <c r="R366" s="15"/>
      <c r="S366" s="16">
        <v>303</v>
      </c>
      <c r="T366" s="15">
        <v>1.8</v>
      </c>
      <c r="U366" s="16"/>
      <c r="V366" s="15"/>
      <c r="W366" s="16"/>
      <c r="X366" s="15"/>
      <c r="Y366" s="16"/>
      <c r="Z366" s="15"/>
      <c r="AA366" s="16">
        <v>101</v>
      </c>
      <c r="AB366" s="15">
        <v>0.6</v>
      </c>
      <c r="AC366" s="9" t="s">
        <v>45</v>
      </c>
      <c r="AD366" s="9" t="s">
        <v>46</v>
      </c>
      <c r="AE366" s="13"/>
      <c r="AF366" s="13"/>
      <c r="AG366" s="13"/>
      <c r="AH366" s="13"/>
      <c r="AI366" s="21"/>
      <c r="AJ366" s="21"/>
      <c r="AK366" s="13"/>
      <c r="AL366" s="13"/>
      <c r="AM366" s="13"/>
    </row>
    <row r="367" spans="1:178" s="22" customFormat="1">
      <c r="A367" s="21" t="s">
        <v>504</v>
      </c>
      <c r="B367" s="10" t="s">
        <v>47</v>
      </c>
      <c r="C367" s="11" t="s">
        <v>37</v>
      </c>
      <c r="D367" s="10" t="s">
        <v>53</v>
      </c>
      <c r="E367" s="10" t="s">
        <v>54</v>
      </c>
      <c r="F367" s="10"/>
      <c r="G367" s="14" t="s">
        <v>55</v>
      </c>
      <c r="H367" s="23" t="s">
        <v>505</v>
      </c>
      <c r="I367" s="17">
        <v>60</v>
      </c>
      <c r="J367" s="18"/>
      <c r="K367" s="17"/>
      <c r="L367" s="18"/>
      <c r="M367" s="17">
        <v>60</v>
      </c>
      <c r="N367" s="18"/>
      <c r="O367" s="17"/>
      <c r="P367" s="18"/>
      <c r="Q367" s="17"/>
      <c r="R367" s="18"/>
      <c r="S367" s="17"/>
      <c r="T367" s="18"/>
      <c r="U367" s="17"/>
      <c r="V367" s="18"/>
      <c r="W367" s="17"/>
      <c r="X367" s="18"/>
      <c r="Y367" s="17"/>
      <c r="Z367" s="18"/>
      <c r="AA367" s="17"/>
      <c r="AB367" s="18"/>
      <c r="AC367" s="10" t="s">
        <v>57</v>
      </c>
      <c r="AD367" s="10" t="s">
        <v>58</v>
      </c>
      <c r="AE367" s="24"/>
      <c r="AF367" s="24"/>
      <c r="AG367" s="24"/>
      <c r="AH367" s="26" t="e">
        <v>#VALUE!</v>
      </c>
      <c r="AI367" s="27"/>
      <c r="AJ367" s="27"/>
      <c r="AK367" s="26"/>
      <c r="AL367" s="26"/>
      <c r="AM367" s="24"/>
    </row>
    <row r="368" spans="1:178" s="22" customFormat="1">
      <c r="A368" s="8" t="s">
        <v>506</v>
      </c>
      <c r="B368" s="10" t="s">
        <v>47</v>
      </c>
      <c r="C368" s="11" t="s">
        <v>37</v>
      </c>
      <c r="D368" s="10" t="s">
        <v>48</v>
      </c>
      <c r="E368" s="11" t="s">
        <v>42</v>
      </c>
      <c r="F368" s="10" t="s">
        <v>41</v>
      </c>
      <c r="G368" s="14" t="s">
        <v>49</v>
      </c>
      <c r="H368" s="23" t="s">
        <v>507</v>
      </c>
      <c r="I368" s="17"/>
      <c r="J368" s="18"/>
      <c r="K368" s="17"/>
      <c r="L368" s="18"/>
      <c r="M368" s="17"/>
      <c r="N368" s="18"/>
      <c r="O368" s="17">
        <v>23.702000000000002</v>
      </c>
      <c r="P368" s="18"/>
      <c r="Q368" s="17"/>
      <c r="R368" s="18"/>
      <c r="S368" s="17"/>
      <c r="T368" s="18"/>
      <c r="U368" s="17"/>
      <c r="V368" s="18"/>
      <c r="W368" s="17"/>
      <c r="X368" s="18"/>
      <c r="Y368" s="17">
        <v>8.3620000000000001</v>
      </c>
      <c r="Z368" s="18"/>
      <c r="AA368" s="17"/>
      <c r="AB368" s="18"/>
      <c r="AC368" s="10" t="s">
        <v>45</v>
      </c>
      <c r="AD368" s="10" t="s">
        <v>46</v>
      </c>
      <c r="AE368" s="24"/>
      <c r="AF368" s="24"/>
      <c r="AG368" s="24"/>
      <c r="AH368" s="26" t="e">
        <v>#VALUE!</v>
      </c>
      <c r="AI368" s="27"/>
      <c r="AJ368" s="27"/>
      <c r="AK368" s="26"/>
      <c r="AL368" s="26"/>
      <c r="AM368" s="24"/>
    </row>
    <row r="369" spans="1:144" s="22" customFormat="1">
      <c r="A369" s="8" t="s">
        <v>506</v>
      </c>
      <c r="B369" s="10" t="s">
        <v>47</v>
      </c>
      <c r="C369" s="11" t="s">
        <v>37</v>
      </c>
      <c r="D369" s="10" t="s">
        <v>53</v>
      </c>
      <c r="E369" s="10" t="s">
        <v>54</v>
      </c>
      <c r="F369" s="10"/>
      <c r="G369" s="14" t="s">
        <v>55</v>
      </c>
      <c r="H369" s="23" t="s">
        <v>508</v>
      </c>
      <c r="I369" s="17">
        <v>60</v>
      </c>
      <c r="J369" s="18"/>
      <c r="K369" s="17"/>
      <c r="L369" s="18"/>
      <c r="M369" s="17">
        <v>60</v>
      </c>
      <c r="N369" s="18"/>
      <c r="O369" s="17"/>
      <c r="P369" s="18"/>
      <c r="Q369" s="17"/>
      <c r="R369" s="18"/>
      <c r="S369" s="17"/>
      <c r="T369" s="18"/>
      <c r="U369" s="17"/>
      <c r="V369" s="18"/>
      <c r="W369" s="17"/>
      <c r="X369" s="18"/>
      <c r="Y369" s="17"/>
      <c r="Z369" s="18"/>
      <c r="AA369" s="17"/>
      <c r="AB369" s="18"/>
      <c r="AC369" s="10" t="s">
        <v>57</v>
      </c>
      <c r="AD369" s="10" t="s">
        <v>58</v>
      </c>
      <c r="AE369" s="24"/>
      <c r="AF369" s="24"/>
      <c r="AG369" s="24"/>
      <c r="AH369" s="26" t="e">
        <v>#VALUE!</v>
      </c>
      <c r="AI369" s="27"/>
      <c r="AJ369" s="27"/>
      <c r="AK369" s="26"/>
      <c r="AL369" s="26"/>
      <c r="AM369" s="24"/>
    </row>
    <row r="370" spans="1:144" s="22" customFormat="1">
      <c r="A370" s="13" t="s">
        <v>509</v>
      </c>
      <c r="B370" s="53" t="s">
        <v>84</v>
      </c>
      <c r="C370" s="11" t="s">
        <v>37</v>
      </c>
      <c r="D370" s="10" t="s">
        <v>40</v>
      </c>
      <c r="E370" s="9" t="s">
        <v>42</v>
      </c>
      <c r="F370" s="10" t="s">
        <v>41</v>
      </c>
      <c r="G370" s="14" t="s">
        <v>177</v>
      </c>
      <c r="H370" s="14"/>
      <c r="I370" s="171">
        <v>71.829794045423725</v>
      </c>
      <c r="J370" s="18">
        <v>0.13267799999999999</v>
      </c>
      <c r="K370" s="171">
        <v>57.77613868871039</v>
      </c>
      <c r="L370" s="18">
        <v>0.10671926086956521</v>
      </c>
      <c r="M370" s="55">
        <v>0</v>
      </c>
      <c r="N370" s="18">
        <v>0</v>
      </c>
      <c r="O370" s="55">
        <v>0</v>
      </c>
      <c r="P370" s="18">
        <v>0</v>
      </c>
      <c r="Q370" s="55">
        <v>0</v>
      </c>
      <c r="R370" s="18">
        <v>0</v>
      </c>
      <c r="S370" s="55">
        <v>0</v>
      </c>
      <c r="T370" s="18">
        <v>0</v>
      </c>
      <c r="U370" s="55">
        <v>0</v>
      </c>
      <c r="V370" s="18">
        <v>0</v>
      </c>
      <c r="W370" s="55">
        <v>0</v>
      </c>
      <c r="X370" s="18">
        <v>0</v>
      </c>
      <c r="Y370" s="55">
        <v>0</v>
      </c>
      <c r="Z370" s="18">
        <v>0</v>
      </c>
      <c r="AA370" s="55">
        <v>14.053655356713339</v>
      </c>
      <c r="AB370" s="18">
        <v>2.5958739130434783E-2</v>
      </c>
      <c r="AC370" s="10" t="s">
        <v>57</v>
      </c>
      <c r="AD370" s="10" t="s">
        <v>46</v>
      </c>
      <c r="AE370" s="8" t="s">
        <v>71</v>
      </c>
      <c r="AF370" s="8" t="s">
        <v>86</v>
      </c>
      <c r="AG370" s="62">
        <v>1.26</v>
      </c>
      <c r="AH370" s="57"/>
      <c r="AI370" s="21" t="s">
        <v>511</v>
      </c>
      <c r="AJ370" s="21" t="s">
        <v>511</v>
      </c>
      <c r="AK370" s="63" t="s">
        <v>162</v>
      </c>
      <c r="AL370" s="60" t="s">
        <v>71</v>
      </c>
      <c r="AM370" s="30" t="s">
        <v>147</v>
      </c>
    </row>
    <row r="371" spans="1:144" s="22" customFormat="1">
      <c r="A371" s="13" t="s">
        <v>509</v>
      </c>
      <c r="B371" s="10" t="s">
        <v>47</v>
      </c>
      <c r="C371" s="11" t="s">
        <v>37</v>
      </c>
      <c r="D371" s="10" t="s">
        <v>48</v>
      </c>
      <c r="E371" s="11" t="s">
        <v>42</v>
      </c>
      <c r="F371" s="11" t="s">
        <v>42</v>
      </c>
      <c r="G371" s="14" t="s">
        <v>49</v>
      </c>
      <c r="H371" s="23" t="s">
        <v>510</v>
      </c>
      <c r="I371" s="17"/>
      <c r="J371" s="18"/>
      <c r="K371" s="17"/>
      <c r="L371" s="18"/>
      <c r="M371" s="17">
        <v>145.20725999999999</v>
      </c>
      <c r="N371" s="18">
        <v>0.24532199999999998</v>
      </c>
      <c r="O371" s="17"/>
      <c r="P371" s="18"/>
      <c r="Q371" s="17"/>
      <c r="R371" s="18"/>
      <c r="S371" s="17">
        <v>145.20725999999999</v>
      </c>
      <c r="T371" s="18">
        <v>0.24532199999999998</v>
      </c>
      <c r="U371" s="17"/>
      <c r="V371" s="18"/>
      <c r="W371" s="17"/>
      <c r="X371" s="18"/>
      <c r="Y371" s="17"/>
      <c r="Z371" s="18"/>
      <c r="AA371" s="17">
        <v>48.402420000000006</v>
      </c>
      <c r="AB371" s="18">
        <v>8.1774000000000013E-2</v>
      </c>
      <c r="AC371" s="10" t="s">
        <v>57</v>
      </c>
      <c r="AD371" s="10" t="s">
        <v>46</v>
      </c>
      <c r="AE371" s="24"/>
      <c r="AF371" s="24"/>
      <c r="AG371" s="25" t="s">
        <v>152</v>
      </c>
      <c r="AH371" s="26">
        <v>1570.0608</v>
      </c>
      <c r="AI371" s="27"/>
      <c r="AJ371" s="27"/>
      <c r="AK371" s="26"/>
      <c r="AL371" s="26"/>
      <c r="AM371" s="24" t="s">
        <v>120</v>
      </c>
    </row>
    <row r="372" spans="1:144" s="22" customFormat="1">
      <c r="A372" s="13" t="s">
        <v>509</v>
      </c>
      <c r="B372" s="10" t="s">
        <v>47</v>
      </c>
      <c r="C372" s="11" t="s">
        <v>37</v>
      </c>
      <c r="D372" s="10" t="s">
        <v>53</v>
      </c>
      <c r="E372" s="10" t="s">
        <v>54</v>
      </c>
      <c r="F372" s="10"/>
      <c r="G372" s="14" t="s">
        <v>55</v>
      </c>
      <c r="H372" s="23" t="s">
        <v>512</v>
      </c>
      <c r="I372" s="17">
        <v>60</v>
      </c>
      <c r="J372" s="18"/>
      <c r="K372" s="17"/>
      <c r="L372" s="18"/>
      <c r="M372" s="17">
        <v>60</v>
      </c>
      <c r="N372" s="18"/>
      <c r="O372" s="17"/>
      <c r="P372" s="18"/>
      <c r="Q372" s="17"/>
      <c r="R372" s="18"/>
      <c r="S372" s="17"/>
      <c r="T372" s="18"/>
      <c r="U372" s="17"/>
      <c r="V372" s="18"/>
      <c r="W372" s="17"/>
      <c r="X372" s="18"/>
      <c r="Y372" s="17"/>
      <c r="Z372" s="18"/>
      <c r="AA372" s="17"/>
      <c r="AB372" s="18"/>
      <c r="AC372" s="10" t="s">
        <v>57</v>
      </c>
      <c r="AD372" s="10" t="s">
        <v>58</v>
      </c>
      <c r="AE372" s="24"/>
      <c r="AF372" s="24"/>
      <c r="AG372" s="24"/>
      <c r="AH372" s="26" t="e">
        <v>#VALUE!</v>
      </c>
      <c r="AI372" s="27"/>
      <c r="AJ372" s="27"/>
      <c r="AK372" s="26"/>
      <c r="AL372" s="26"/>
      <c r="AM372" s="24"/>
    </row>
    <row r="373" spans="1:144" s="22" customFormat="1">
      <c r="A373" s="8" t="s">
        <v>513</v>
      </c>
      <c r="B373" s="10" t="s">
        <v>47</v>
      </c>
      <c r="C373" s="11" t="s">
        <v>37</v>
      </c>
      <c r="D373" s="10" t="s">
        <v>48</v>
      </c>
      <c r="E373" s="11" t="s">
        <v>42</v>
      </c>
      <c r="F373" s="10" t="s">
        <v>41</v>
      </c>
      <c r="G373" s="14" t="s">
        <v>49</v>
      </c>
      <c r="H373" s="30" t="s">
        <v>514</v>
      </c>
      <c r="I373" s="17">
        <v>45</v>
      </c>
      <c r="J373" s="18">
        <v>0.3</v>
      </c>
      <c r="K373" s="17"/>
      <c r="L373" s="18"/>
      <c r="M373" s="17"/>
      <c r="N373" s="18"/>
      <c r="O373" s="17">
        <v>29</v>
      </c>
      <c r="P373" s="18">
        <v>0.3</v>
      </c>
      <c r="Q373" s="17"/>
      <c r="R373" s="18"/>
      <c r="S373" s="17"/>
      <c r="T373" s="18"/>
      <c r="U373" s="17">
        <v>28</v>
      </c>
      <c r="V373" s="18">
        <v>0.3</v>
      </c>
      <c r="W373" s="17"/>
      <c r="X373" s="18"/>
      <c r="Y373" s="17">
        <v>14</v>
      </c>
      <c r="Z373" s="18">
        <v>0.25</v>
      </c>
      <c r="AA373" s="17"/>
      <c r="AB373" s="18"/>
      <c r="AC373" s="10" t="s">
        <v>57</v>
      </c>
      <c r="AD373" s="10" t="s">
        <v>46</v>
      </c>
      <c r="AE373" s="24"/>
      <c r="AF373" s="24"/>
      <c r="AG373" s="25" t="s">
        <v>152</v>
      </c>
      <c r="AH373" s="26">
        <v>3680.0000000000005</v>
      </c>
      <c r="AI373" s="27"/>
      <c r="AJ373" s="27"/>
      <c r="AK373" s="26"/>
      <c r="AL373" s="26"/>
      <c r="AM373" s="24" t="s">
        <v>124</v>
      </c>
    </row>
    <row r="374" spans="1:144" s="22" customFormat="1">
      <c r="A374" s="8" t="s">
        <v>513</v>
      </c>
      <c r="B374" s="10" t="s">
        <v>47</v>
      </c>
      <c r="C374" s="11" t="s">
        <v>37</v>
      </c>
      <c r="D374" s="10" t="s">
        <v>53</v>
      </c>
      <c r="E374" s="10" t="s">
        <v>54</v>
      </c>
      <c r="F374" s="10"/>
      <c r="G374" s="14" t="s">
        <v>55</v>
      </c>
      <c r="H374" s="30" t="s">
        <v>515</v>
      </c>
      <c r="I374" s="17">
        <v>60</v>
      </c>
      <c r="J374" s="18"/>
      <c r="K374" s="17"/>
      <c r="L374" s="18"/>
      <c r="M374" s="55">
        <v>60</v>
      </c>
      <c r="N374" s="18"/>
      <c r="O374" s="17"/>
      <c r="P374" s="18"/>
      <c r="Q374" s="17"/>
      <c r="R374" s="18"/>
      <c r="S374" s="17"/>
      <c r="T374" s="18"/>
      <c r="U374" s="17"/>
      <c r="V374" s="18"/>
      <c r="W374" s="17"/>
      <c r="X374" s="18"/>
      <c r="Y374" s="17"/>
      <c r="Z374" s="18"/>
      <c r="AA374" s="17"/>
      <c r="AB374" s="18"/>
      <c r="AC374" s="10" t="s">
        <v>57</v>
      </c>
      <c r="AD374" s="10" t="s">
        <v>58</v>
      </c>
      <c r="AE374" s="24"/>
      <c r="AF374" s="24"/>
      <c r="AG374" s="24"/>
      <c r="AH374" s="26" t="e">
        <v>#VALUE!</v>
      </c>
      <c r="AI374" s="27"/>
      <c r="AJ374" s="27"/>
      <c r="AK374" s="26"/>
      <c r="AL374" s="26"/>
      <c r="AM374" s="24"/>
    </row>
    <row r="375" spans="1:144" s="22" customFormat="1">
      <c r="A375" s="8" t="s">
        <v>513</v>
      </c>
      <c r="B375" s="33" t="s">
        <v>62</v>
      </c>
      <c r="C375" s="11" t="s">
        <v>37</v>
      </c>
      <c r="D375" s="10" t="s">
        <v>48</v>
      </c>
      <c r="E375" s="11" t="s">
        <v>42</v>
      </c>
      <c r="F375" s="10" t="s">
        <v>41</v>
      </c>
      <c r="G375" s="36" t="s">
        <v>74</v>
      </c>
      <c r="H375" s="36" t="s">
        <v>85</v>
      </c>
      <c r="I375" s="39">
        <v>125.35000000000001</v>
      </c>
      <c r="J375" s="40">
        <v>0.82939393939393946</v>
      </c>
      <c r="K375" s="39"/>
      <c r="L375" s="40"/>
      <c r="M375" s="39"/>
      <c r="N375" s="40"/>
      <c r="O375" s="39">
        <v>59.95000000000001</v>
      </c>
      <c r="P375" s="40">
        <v>0.39666666666666661</v>
      </c>
      <c r="Q375" s="39"/>
      <c r="R375" s="40"/>
      <c r="S375" s="39"/>
      <c r="T375" s="40"/>
      <c r="U375" s="39">
        <v>59.95000000000001</v>
      </c>
      <c r="V375" s="40">
        <v>0.39666666666666661</v>
      </c>
      <c r="W375" s="39">
        <v>0</v>
      </c>
      <c r="X375" s="40"/>
      <c r="Y375" s="39">
        <v>23.98</v>
      </c>
      <c r="Z375" s="40">
        <v>0.15866666666666665</v>
      </c>
      <c r="AA375" s="39">
        <v>0</v>
      </c>
      <c r="AB375" s="40"/>
      <c r="AC375" s="41" t="s">
        <v>57</v>
      </c>
      <c r="AD375" s="33" t="s">
        <v>46</v>
      </c>
      <c r="AE375" s="36"/>
      <c r="AF375" s="33" t="s">
        <v>76</v>
      </c>
      <c r="AG375" s="34">
        <v>7.05</v>
      </c>
      <c r="AH375" s="42">
        <v>5860.7860606060603</v>
      </c>
      <c r="AI375" s="36" t="s">
        <v>71</v>
      </c>
      <c r="AJ375" s="36"/>
      <c r="AK375" s="44"/>
      <c r="AL375" s="39"/>
      <c r="AM375" s="34" t="s">
        <v>182</v>
      </c>
    </row>
    <row r="376" spans="1:144" s="22" customFormat="1">
      <c r="A376" s="8" t="s">
        <v>516</v>
      </c>
      <c r="B376" s="10" t="s">
        <v>47</v>
      </c>
      <c r="C376" s="11" t="s">
        <v>37</v>
      </c>
      <c r="D376" s="10" t="s">
        <v>48</v>
      </c>
      <c r="E376" s="11" t="s">
        <v>42</v>
      </c>
      <c r="F376" s="10" t="s">
        <v>41</v>
      </c>
      <c r="G376" s="14" t="s">
        <v>49</v>
      </c>
      <c r="H376" s="23" t="s">
        <v>517</v>
      </c>
      <c r="I376" s="17"/>
      <c r="J376" s="18"/>
      <c r="K376" s="17">
        <v>75</v>
      </c>
      <c r="L376" s="18">
        <v>1.9</v>
      </c>
      <c r="M376" s="17"/>
      <c r="N376" s="18"/>
      <c r="O376" s="17"/>
      <c r="P376" s="18"/>
      <c r="Q376" s="17"/>
      <c r="R376" s="18"/>
      <c r="S376" s="17"/>
      <c r="T376" s="18"/>
      <c r="U376" s="17"/>
      <c r="V376" s="18"/>
      <c r="W376" s="17"/>
      <c r="X376" s="18"/>
      <c r="Y376" s="17"/>
      <c r="Z376" s="18"/>
      <c r="AA376" s="17"/>
      <c r="AB376" s="18"/>
      <c r="AC376" s="10" t="s">
        <v>57</v>
      </c>
      <c r="AD376" s="10" t="s">
        <v>46</v>
      </c>
      <c r="AE376" s="24"/>
      <c r="AF376" s="24"/>
      <c r="AG376" s="25" t="s">
        <v>152</v>
      </c>
      <c r="AH376" s="26">
        <v>6080</v>
      </c>
      <c r="AI376" s="27"/>
      <c r="AJ376" s="27"/>
      <c r="AK376" s="26"/>
      <c r="AL376" s="26"/>
      <c r="AM376" s="24" t="s">
        <v>124</v>
      </c>
    </row>
    <row r="377" spans="1:144" s="22" customFormat="1">
      <c r="A377" s="8" t="s">
        <v>516</v>
      </c>
      <c r="B377" s="10" t="s">
        <v>47</v>
      </c>
      <c r="C377" s="11" t="s">
        <v>37</v>
      </c>
      <c r="D377" s="10" t="s">
        <v>53</v>
      </c>
      <c r="E377" s="10" t="s">
        <v>54</v>
      </c>
      <c r="F377" s="10"/>
      <c r="G377" s="14" t="s">
        <v>55</v>
      </c>
      <c r="H377" s="23" t="s">
        <v>519</v>
      </c>
      <c r="I377" s="17"/>
      <c r="J377" s="18"/>
      <c r="K377" s="17">
        <v>64.826999999999998</v>
      </c>
      <c r="L377" s="18"/>
      <c r="M377" s="17"/>
      <c r="N377" s="18"/>
      <c r="O377" s="17"/>
      <c r="P377" s="18"/>
      <c r="Q377" s="17"/>
      <c r="R377" s="18"/>
      <c r="S377" s="17"/>
      <c r="T377" s="18"/>
      <c r="U377" s="17"/>
      <c r="V377" s="18"/>
      <c r="W377" s="17"/>
      <c r="X377" s="18"/>
      <c r="Y377" s="17"/>
      <c r="Z377" s="18"/>
      <c r="AA377" s="17"/>
      <c r="AB377" s="18"/>
      <c r="AC377" s="10" t="s">
        <v>57</v>
      </c>
      <c r="AD377" s="10" t="s">
        <v>58</v>
      </c>
      <c r="AE377" s="24"/>
      <c r="AF377" s="24"/>
      <c r="AG377" s="24"/>
      <c r="AH377" s="26" t="e">
        <v>#VALUE!</v>
      </c>
      <c r="AI377" s="27"/>
      <c r="AJ377" s="27"/>
      <c r="AK377" s="26"/>
      <c r="AL377" s="26"/>
      <c r="AM377" s="24"/>
    </row>
    <row r="378" spans="1:144" s="22" customFormat="1">
      <c r="A378" s="8" t="s">
        <v>516</v>
      </c>
      <c r="B378" s="33" t="s">
        <v>62</v>
      </c>
      <c r="C378" s="11" t="s">
        <v>37</v>
      </c>
      <c r="D378" s="10" t="s">
        <v>48</v>
      </c>
      <c r="E378" s="11" t="s">
        <v>42</v>
      </c>
      <c r="F378" s="10" t="s">
        <v>41</v>
      </c>
      <c r="G378" s="36" t="s">
        <v>74</v>
      </c>
      <c r="H378" s="36" t="s">
        <v>85</v>
      </c>
      <c r="I378" s="39">
        <v>188.125</v>
      </c>
      <c r="J378" s="40">
        <v>1.746875</v>
      </c>
      <c r="K378" s="39">
        <v>0</v>
      </c>
      <c r="L378" s="40"/>
      <c r="M378" s="39"/>
      <c r="N378" s="40"/>
      <c r="O378" s="39">
        <v>0</v>
      </c>
      <c r="P378" s="40"/>
      <c r="Q378" s="39">
        <v>96.75</v>
      </c>
      <c r="R378" s="40">
        <v>0.89839285714285722</v>
      </c>
      <c r="S378" s="39">
        <v>0</v>
      </c>
      <c r="T378" s="40"/>
      <c r="U378" s="39">
        <v>0</v>
      </c>
      <c r="V378" s="40"/>
      <c r="W378" s="39">
        <v>0</v>
      </c>
      <c r="X378" s="40"/>
      <c r="Y378" s="39">
        <v>21.5</v>
      </c>
      <c r="Z378" s="40">
        <v>0.19964285714285712</v>
      </c>
      <c r="AA378" s="39">
        <v>0</v>
      </c>
      <c r="AB378" s="40"/>
      <c r="AC378" s="41" t="s">
        <v>57</v>
      </c>
      <c r="AD378" s="33" t="s">
        <v>46</v>
      </c>
      <c r="AE378" s="36"/>
      <c r="AF378" s="33" t="s">
        <v>76</v>
      </c>
      <c r="AG378" s="34">
        <v>15.97</v>
      </c>
      <c r="AH378" s="42">
        <v>9359.7562500000004</v>
      </c>
      <c r="AI378" s="36" t="s">
        <v>71</v>
      </c>
      <c r="AJ378" s="36"/>
      <c r="AK378" s="44"/>
      <c r="AL378" s="39"/>
      <c r="AM378" s="34" t="s">
        <v>518</v>
      </c>
    </row>
    <row r="379" spans="1:144" s="22" customFormat="1">
      <c r="A379" s="34" t="s">
        <v>520</v>
      </c>
      <c r="B379" s="53" t="s">
        <v>84</v>
      </c>
      <c r="C379" s="9" t="s">
        <v>39</v>
      </c>
      <c r="D379" s="10" t="s">
        <v>40</v>
      </c>
      <c r="E379" s="9" t="s">
        <v>42</v>
      </c>
      <c r="F379" s="119" t="s">
        <v>251</v>
      </c>
      <c r="G379" s="14" t="s">
        <v>85</v>
      </c>
      <c r="H379" s="14"/>
      <c r="I379" s="39">
        <v>899.25400000000002</v>
      </c>
      <c r="J379" s="18">
        <v>15.260699700131406</v>
      </c>
      <c r="K379" s="39">
        <v>541.61599999999999</v>
      </c>
      <c r="L379" s="18">
        <v>9.1914467394099404</v>
      </c>
      <c r="M379" s="39">
        <v>541.61599999999999</v>
      </c>
      <c r="N379" s="18">
        <v>9.1914467394099404</v>
      </c>
      <c r="O379" s="39">
        <v>322.47199999999998</v>
      </c>
      <c r="P379" s="18">
        <v>5.4724818226179073</v>
      </c>
      <c r="Q379" s="39">
        <v>0</v>
      </c>
      <c r="R379" s="18">
        <v>0</v>
      </c>
      <c r="S379" s="39">
        <v>0</v>
      </c>
      <c r="T379" s="18">
        <v>0</v>
      </c>
      <c r="U379" s="39">
        <v>0</v>
      </c>
      <c r="V379" s="18">
        <v>0</v>
      </c>
      <c r="W379" s="39">
        <v>0</v>
      </c>
      <c r="X379" s="18">
        <v>0</v>
      </c>
      <c r="Y379" s="39">
        <v>0</v>
      </c>
      <c r="Z379" s="18">
        <v>0</v>
      </c>
      <c r="AA379" s="39">
        <v>0</v>
      </c>
      <c r="AB379" s="18">
        <v>0</v>
      </c>
      <c r="AC379" s="10" t="s">
        <v>45</v>
      </c>
      <c r="AD379" s="10" t="s">
        <v>46</v>
      </c>
      <c r="AE379" s="8" t="s">
        <v>71</v>
      </c>
      <c r="AF379" s="8" t="s">
        <v>86</v>
      </c>
      <c r="AG379" s="56">
        <v>407.3</v>
      </c>
      <c r="AH379" s="57"/>
      <c r="AI379" s="21" t="s">
        <v>523</v>
      </c>
      <c r="AJ379" s="21" t="s">
        <v>523</v>
      </c>
      <c r="AK379" s="59">
        <v>0.33120549963172108</v>
      </c>
      <c r="AL379" s="60">
        <v>39.116075001569193</v>
      </c>
      <c r="AM379" s="30" t="s">
        <v>87</v>
      </c>
    </row>
    <row r="380" spans="1:144" s="22" customFormat="1">
      <c r="A380" s="34" t="s">
        <v>520</v>
      </c>
      <c r="B380" s="10" t="s">
        <v>84</v>
      </c>
      <c r="C380" s="9" t="s">
        <v>39</v>
      </c>
      <c r="D380" s="9" t="s">
        <v>88</v>
      </c>
      <c r="E380" s="9" t="s">
        <v>42</v>
      </c>
      <c r="F380" s="11" t="s">
        <v>42</v>
      </c>
      <c r="G380" s="45" t="s">
        <v>89</v>
      </c>
      <c r="H380" s="45"/>
      <c r="I380" s="61">
        <v>0</v>
      </c>
      <c r="J380" s="18">
        <v>0</v>
      </c>
      <c r="K380" s="61">
        <v>63.609467455621299</v>
      </c>
      <c r="L380" s="18">
        <v>0</v>
      </c>
      <c r="M380" s="61">
        <v>0</v>
      </c>
      <c r="N380" s="18">
        <v>0</v>
      </c>
      <c r="O380" s="61">
        <v>0</v>
      </c>
      <c r="P380" s="18">
        <v>0</v>
      </c>
      <c r="Q380" s="61">
        <v>0</v>
      </c>
      <c r="R380" s="18">
        <v>0</v>
      </c>
      <c r="S380" s="61">
        <v>0</v>
      </c>
      <c r="T380" s="18">
        <v>0</v>
      </c>
      <c r="U380" s="61">
        <v>0</v>
      </c>
      <c r="V380" s="18">
        <v>0</v>
      </c>
      <c r="W380" s="61">
        <v>0</v>
      </c>
      <c r="X380" s="18">
        <v>0</v>
      </c>
      <c r="Y380" s="61">
        <v>0</v>
      </c>
      <c r="Z380" s="18">
        <v>0</v>
      </c>
      <c r="AA380" s="61">
        <v>0</v>
      </c>
      <c r="AB380" s="18">
        <v>0</v>
      </c>
      <c r="AC380" s="10" t="s">
        <v>57</v>
      </c>
      <c r="AD380" s="10" t="s">
        <v>58</v>
      </c>
      <c r="AE380" s="8" t="s">
        <v>71</v>
      </c>
      <c r="AF380" s="8" t="s">
        <v>71</v>
      </c>
      <c r="AG380" s="62" t="s">
        <v>90</v>
      </c>
      <c r="AH380" s="57"/>
      <c r="AI380" s="21" t="s">
        <v>71</v>
      </c>
      <c r="AJ380" s="21" t="s">
        <v>71</v>
      </c>
      <c r="AK380" s="63" t="s">
        <v>71</v>
      </c>
      <c r="AL380" s="60">
        <v>0</v>
      </c>
      <c r="AM380" s="30" t="s">
        <v>71</v>
      </c>
    </row>
    <row r="381" spans="1:144" s="22" customFormat="1">
      <c r="A381" s="34" t="s">
        <v>520</v>
      </c>
      <c r="B381" s="53" t="s">
        <v>84</v>
      </c>
      <c r="C381" s="9" t="s">
        <v>39</v>
      </c>
      <c r="D381" s="10" t="s">
        <v>53</v>
      </c>
      <c r="E381" s="10" t="s">
        <v>54</v>
      </c>
      <c r="F381" s="10"/>
      <c r="G381" s="14" t="s">
        <v>116</v>
      </c>
      <c r="H381" s="14"/>
      <c r="I381" s="17">
        <v>279.5</v>
      </c>
      <c r="J381" s="18">
        <v>0</v>
      </c>
      <c r="K381" s="17">
        <v>0</v>
      </c>
      <c r="L381" s="18">
        <v>0</v>
      </c>
      <c r="M381" s="17">
        <v>279.5</v>
      </c>
      <c r="N381" s="18">
        <v>0</v>
      </c>
      <c r="O381" s="17">
        <v>0</v>
      </c>
      <c r="P381" s="18">
        <v>0</v>
      </c>
      <c r="Q381" s="17">
        <v>0</v>
      </c>
      <c r="R381" s="18">
        <v>0</v>
      </c>
      <c r="S381" s="17">
        <v>0</v>
      </c>
      <c r="T381" s="18">
        <v>0</v>
      </c>
      <c r="U381" s="17">
        <v>0</v>
      </c>
      <c r="V381" s="18">
        <v>0</v>
      </c>
      <c r="W381" s="17">
        <v>0</v>
      </c>
      <c r="X381" s="18">
        <v>0</v>
      </c>
      <c r="Y381" s="17">
        <v>0</v>
      </c>
      <c r="Z381" s="18">
        <v>0</v>
      </c>
      <c r="AA381" s="39">
        <v>0</v>
      </c>
      <c r="AB381" s="18">
        <v>0</v>
      </c>
      <c r="AC381" s="10" t="s">
        <v>57</v>
      </c>
      <c r="AD381" s="10" t="s">
        <v>58</v>
      </c>
      <c r="AE381" s="8" t="s">
        <v>71</v>
      </c>
      <c r="AF381" s="8" t="s">
        <v>71</v>
      </c>
      <c r="AG381" s="62" t="s">
        <v>71</v>
      </c>
      <c r="AH381" s="57"/>
      <c r="AI381" s="21" t="s">
        <v>71</v>
      </c>
      <c r="AJ381" s="21" t="s">
        <v>71</v>
      </c>
      <c r="AK381" s="63" t="s">
        <v>71</v>
      </c>
      <c r="AL381" s="60">
        <v>0</v>
      </c>
      <c r="AM381" s="30" t="s">
        <v>90</v>
      </c>
    </row>
    <row r="382" spans="1:144" s="30" customFormat="1" ht="12" customHeight="1">
      <c r="A382" s="34" t="s">
        <v>520</v>
      </c>
      <c r="B382" s="33" t="s">
        <v>62</v>
      </c>
      <c r="C382" s="9" t="s">
        <v>39</v>
      </c>
      <c r="D382" s="10" t="s">
        <v>67</v>
      </c>
      <c r="E382" s="10" t="s">
        <v>68</v>
      </c>
      <c r="F382" s="33"/>
      <c r="G382" s="36" t="s">
        <v>69</v>
      </c>
      <c r="H382" s="36" t="s">
        <v>70</v>
      </c>
      <c r="I382" s="39">
        <v>1191.96</v>
      </c>
      <c r="J382" s="40">
        <v>84</v>
      </c>
      <c r="K382" s="39">
        <v>0</v>
      </c>
      <c r="L382" s="40"/>
      <c r="M382" s="39">
        <v>0</v>
      </c>
      <c r="N382" s="40"/>
      <c r="O382" s="39">
        <v>0</v>
      </c>
      <c r="P382" s="40"/>
      <c r="Q382" s="39">
        <v>0</v>
      </c>
      <c r="R382" s="40"/>
      <c r="S382" s="39">
        <v>0</v>
      </c>
      <c r="T382" s="40"/>
      <c r="U382" s="39">
        <v>0</v>
      </c>
      <c r="V382" s="40"/>
      <c r="W382" s="39">
        <v>0</v>
      </c>
      <c r="X382" s="40"/>
      <c r="Y382" s="39">
        <v>0</v>
      </c>
      <c r="Z382" s="40"/>
      <c r="AA382" s="39">
        <v>0</v>
      </c>
      <c r="AB382" s="40"/>
      <c r="AC382" s="41" t="s">
        <v>57</v>
      </c>
      <c r="AD382" s="33" t="s">
        <v>58</v>
      </c>
      <c r="AE382" s="36"/>
      <c r="AF382" s="33"/>
      <c r="AG382" s="33"/>
      <c r="AH382" s="34"/>
      <c r="AI382" s="36" t="s">
        <v>71</v>
      </c>
      <c r="AJ382" s="36"/>
      <c r="AK382" s="44">
        <v>0</v>
      </c>
      <c r="AL382" s="39"/>
      <c r="AM382" s="34"/>
    </row>
    <row r="383" spans="1:144" s="30" customFormat="1" ht="11.25" customHeight="1">
      <c r="A383" s="34" t="s">
        <v>520</v>
      </c>
      <c r="B383" s="33" t="s">
        <v>62</v>
      </c>
      <c r="C383" s="9" t="s">
        <v>39</v>
      </c>
      <c r="D383" s="9" t="s">
        <v>88</v>
      </c>
      <c r="E383" s="11" t="s">
        <v>42</v>
      </c>
      <c r="F383" s="10" t="s">
        <v>41</v>
      </c>
      <c r="G383" s="37" t="s">
        <v>240</v>
      </c>
      <c r="H383" s="34" t="s">
        <v>194</v>
      </c>
      <c r="I383" s="39"/>
      <c r="J383" s="40"/>
      <c r="K383" s="39">
        <v>107.5</v>
      </c>
      <c r="L383" s="40"/>
      <c r="M383" s="39"/>
      <c r="N383" s="40"/>
      <c r="O383" s="39"/>
      <c r="P383" s="40"/>
      <c r="Q383" s="39"/>
      <c r="R383" s="40"/>
      <c r="S383" s="39"/>
      <c r="T383" s="40"/>
      <c r="U383" s="39"/>
      <c r="V383" s="40"/>
      <c r="W383" s="39"/>
      <c r="X383" s="40"/>
      <c r="Y383" s="39"/>
      <c r="Z383" s="40"/>
      <c r="AA383" s="39"/>
      <c r="AB383" s="40"/>
      <c r="AC383" s="48"/>
      <c r="AD383" s="90"/>
      <c r="AE383" s="33"/>
      <c r="AF383" s="33"/>
      <c r="AG383" s="33"/>
      <c r="AH383" s="34"/>
      <c r="AI383" s="36"/>
      <c r="AJ383" s="36"/>
      <c r="AK383" s="34"/>
      <c r="AL383" s="34"/>
      <c r="AM383" s="34"/>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c r="EN383" s="13"/>
    </row>
    <row r="384" spans="1:144" s="30" customFormat="1" ht="11.25" customHeight="1">
      <c r="A384" s="34" t="s">
        <v>520</v>
      </c>
      <c r="B384" s="33" t="s">
        <v>62</v>
      </c>
      <c r="C384" s="9" t="s">
        <v>39</v>
      </c>
      <c r="D384" s="9" t="s">
        <v>88</v>
      </c>
      <c r="E384" s="11" t="s">
        <v>42</v>
      </c>
      <c r="F384" s="10" t="s">
        <v>41</v>
      </c>
      <c r="G384" s="36" t="s">
        <v>146</v>
      </c>
      <c r="H384" s="34" t="s">
        <v>194</v>
      </c>
      <c r="I384" s="39"/>
      <c r="J384" s="40"/>
      <c r="K384" s="39">
        <v>161.25</v>
      </c>
      <c r="L384" s="40"/>
      <c r="M384" s="39"/>
      <c r="N384" s="40"/>
      <c r="O384" s="39"/>
      <c r="P384" s="40"/>
      <c r="Q384" s="39"/>
      <c r="R384" s="40"/>
      <c r="S384" s="39"/>
      <c r="T384" s="40"/>
      <c r="U384" s="39"/>
      <c r="V384" s="40"/>
      <c r="W384" s="39"/>
      <c r="X384" s="40"/>
      <c r="Y384" s="39"/>
      <c r="Z384" s="40"/>
      <c r="AA384" s="39"/>
      <c r="AB384" s="40"/>
      <c r="AC384" s="48"/>
      <c r="AD384" s="90"/>
      <c r="AE384" s="33"/>
      <c r="AF384" s="33"/>
      <c r="AG384" s="33"/>
      <c r="AH384" s="34"/>
      <c r="AI384" s="36"/>
      <c r="AJ384" s="36"/>
      <c r="AK384" s="34"/>
      <c r="AL384" s="34"/>
      <c r="AM384" s="34"/>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c r="EN384" s="13"/>
    </row>
    <row r="385" spans="1:144" s="30" customFormat="1" ht="11.25" customHeight="1">
      <c r="A385" s="34" t="s">
        <v>520</v>
      </c>
      <c r="B385" s="33" t="s">
        <v>62</v>
      </c>
      <c r="C385" s="9" t="s">
        <v>39</v>
      </c>
      <c r="D385" s="10" t="s">
        <v>48</v>
      </c>
      <c r="E385" s="11" t="s">
        <v>42</v>
      </c>
      <c r="F385" s="35" t="s">
        <v>251</v>
      </c>
      <c r="G385" s="36" t="s">
        <v>271</v>
      </c>
      <c r="H385" s="37" t="s">
        <v>521</v>
      </c>
      <c r="I385" s="39">
        <v>591.25</v>
      </c>
      <c r="J385" s="95">
        <v>10</v>
      </c>
      <c r="K385" s="39">
        <v>693.55989999999997</v>
      </c>
      <c r="L385" s="80">
        <v>11.8</v>
      </c>
      <c r="M385" s="39">
        <v>0</v>
      </c>
      <c r="N385" s="96"/>
      <c r="O385" s="39">
        <v>208.4511</v>
      </c>
      <c r="P385" s="80">
        <v>3.5</v>
      </c>
      <c r="Q385" s="39">
        <v>0</v>
      </c>
      <c r="R385" s="96"/>
      <c r="S385" s="39">
        <v>0</v>
      </c>
      <c r="T385" s="96"/>
      <c r="U385" s="39">
        <v>0</v>
      </c>
      <c r="V385" s="95"/>
      <c r="W385" s="39">
        <v>0</v>
      </c>
      <c r="X385" s="96"/>
      <c r="Y385" s="39">
        <v>0</v>
      </c>
      <c r="Z385" s="96"/>
      <c r="AA385" s="39">
        <v>0</v>
      </c>
      <c r="AB385" s="96"/>
      <c r="AC385" s="41" t="s">
        <v>45</v>
      </c>
      <c r="AD385" s="33" t="s">
        <v>46</v>
      </c>
      <c r="AE385" s="36"/>
      <c r="AF385" s="33"/>
      <c r="AG385" s="33"/>
      <c r="AH385" s="42"/>
      <c r="AI385" s="36" t="s">
        <v>522</v>
      </c>
      <c r="AJ385" s="36" t="s">
        <v>103</v>
      </c>
      <c r="AK385" s="44">
        <v>0.6</v>
      </c>
      <c r="AL385" s="39">
        <f ca="1">15.18/0.11</f>
        <v>138</v>
      </c>
      <c r="AM385" s="34"/>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c r="EN385" s="13"/>
    </row>
    <row r="386" spans="1:144" s="54" customFormat="1" ht="11.25" customHeight="1">
      <c r="A386" s="8" t="s">
        <v>524</v>
      </c>
      <c r="B386" s="10" t="s">
        <v>47</v>
      </c>
      <c r="C386" s="11" t="s">
        <v>37</v>
      </c>
      <c r="D386" s="10" t="s">
        <v>48</v>
      </c>
      <c r="E386" s="11" t="s">
        <v>42</v>
      </c>
      <c r="F386" s="10" t="s">
        <v>41</v>
      </c>
      <c r="G386" s="14" t="s">
        <v>49</v>
      </c>
      <c r="H386" s="23" t="s">
        <v>525</v>
      </c>
      <c r="I386" s="17"/>
      <c r="J386" s="18"/>
      <c r="K386" s="17"/>
      <c r="L386" s="18"/>
      <c r="M386" s="17"/>
      <c r="N386" s="18"/>
      <c r="O386" s="17">
        <v>22.684999999999999</v>
      </c>
      <c r="P386" s="18"/>
      <c r="Q386" s="17"/>
      <c r="R386" s="18"/>
      <c r="S386" s="17"/>
      <c r="T386" s="18"/>
      <c r="U386" s="17"/>
      <c r="V386" s="18"/>
      <c r="W386" s="17"/>
      <c r="X386" s="18"/>
      <c r="Y386" s="17">
        <v>8.2490000000000006</v>
      </c>
      <c r="Z386" s="18"/>
      <c r="AA386" s="17"/>
      <c r="AB386" s="18"/>
      <c r="AC386" s="10" t="s">
        <v>45</v>
      </c>
      <c r="AD386" s="10" t="s">
        <v>46</v>
      </c>
      <c r="AE386" s="24"/>
      <c r="AF386" s="24"/>
      <c r="AG386" s="24" t="s">
        <v>152</v>
      </c>
      <c r="AH386" s="26" t="e">
        <v>#VALUE!</v>
      </c>
      <c r="AI386" s="27"/>
      <c r="AJ386" s="27"/>
      <c r="AK386" s="26"/>
      <c r="AL386" s="26"/>
      <c r="AM386" s="24"/>
      <c r="AN386" s="34"/>
      <c r="AO386" s="34"/>
      <c r="AP386" s="34"/>
      <c r="AQ386" s="34"/>
      <c r="AR386" s="34"/>
      <c r="AS386" s="34"/>
      <c r="AT386" s="34"/>
      <c r="AU386" s="34"/>
      <c r="AV386" s="34"/>
      <c r="AW386" s="34"/>
      <c r="AX386" s="34"/>
      <c r="AY386" s="34"/>
      <c r="AZ386" s="34"/>
      <c r="BA386" s="34"/>
      <c r="BB386" s="34"/>
      <c r="BC386" s="34"/>
      <c r="BD386" s="34"/>
      <c r="BE386" s="34"/>
      <c r="BF386" s="34"/>
      <c r="BG386" s="34"/>
      <c r="BH386" s="34"/>
      <c r="BI386" s="34"/>
      <c r="BJ386" s="34"/>
      <c r="BK386" s="34"/>
      <c r="BL386" s="34"/>
      <c r="BM386" s="34"/>
      <c r="BN386" s="34"/>
      <c r="BO386" s="34"/>
      <c r="BP386" s="34"/>
      <c r="BQ386" s="34"/>
      <c r="BR386" s="34"/>
      <c r="BS386" s="34"/>
      <c r="BT386" s="34"/>
      <c r="BU386" s="34"/>
      <c r="BV386" s="34"/>
      <c r="BW386" s="34"/>
      <c r="BX386" s="34"/>
      <c r="BY386" s="34"/>
      <c r="BZ386" s="34"/>
      <c r="CA386" s="34"/>
      <c r="CB386" s="34"/>
      <c r="CC386" s="34"/>
      <c r="CD386" s="34"/>
      <c r="CE386" s="34"/>
      <c r="CF386" s="34"/>
      <c r="CG386" s="34"/>
      <c r="CH386" s="34"/>
      <c r="CI386" s="34"/>
      <c r="CJ386" s="34"/>
      <c r="CK386" s="34"/>
      <c r="CL386" s="34"/>
      <c r="CM386" s="34"/>
      <c r="CN386" s="34"/>
      <c r="CO386" s="34"/>
      <c r="CP386" s="34"/>
      <c r="CQ386" s="34"/>
      <c r="CR386" s="34"/>
      <c r="CS386" s="34"/>
      <c r="CT386" s="34"/>
      <c r="CU386" s="34"/>
      <c r="CV386" s="34"/>
      <c r="CW386" s="34"/>
      <c r="CX386" s="34"/>
      <c r="CY386" s="34"/>
      <c r="CZ386" s="34"/>
      <c r="DA386" s="34"/>
      <c r="DB386" s="34"/>
      <c r="DC386" s="34"/>
      <c r="DD386" s="34"/>
      <c r="DE386" s="34"/>
      <c r="DF386" s="34"/>
      <c r="DG386" s="34"/>
      <c r="DH386" s="34"/>
      <c r="DI386" s="34"/>
      <c r="DJ386" s="34"/>
      <c r="DK386" s="34"/>
      <c r="DL386" s="34"/>
      <c r="DM386" s="34"/>
      <c r="DN386" s="34"/>
      <c r="DO386" s="34"/>
      <c r="DP386" s="34"/>
      <c r="DQ386" s="34"/>
      <c r="DR386" s="34"/>
      <c r="DS386" s="34"/>
      <c r="DT386" s="34"/>
      <c r="DU386" s="34"/>
      <c r="DV386" s="34"/>
      <c r="DW386" s="34"/>
      <c r="DX386" s="34"/>
      <c r="DY386" s="34"/>
      <c r="DZ386" s="34"/>
      <c r="EA386" s="34"/>
      <c r="EB386" s="34"/>
      <c r="EC386" s="34"/>
      <c r="ED386" s="34"/>
      <c r="EE386" s="34"/>
      <c r="EF386" s="34"/>
      <c r="EG386" s="34"/>
      <c r="EH386" s="34"/>
      <c r="EI386" s="34"/>
      <c r="EJ386" s="34"/>
      <c r="EK386" s="34"/>
      <c r="EL386" s="34"/>
      <c r="EM386" s="34"/>
      <c r="EN386" s="34"/>
    </row>
    <row r="387" spans="1:144" s="30" customFormat="1" ht="11.25" customHeight="1">
      <c r="A387" s="8" t="s">
        <v>524</v>
      </c>
      <c r="B387" s="10" t="s">
        <v>47</v>
      </c>
      <c r="C387" s="11" t="s">
        <v>37</v>
      </c>
      <c r="D387" s="10" t="s">
        <v>53</v>
      </c>
      <c r="E387" s="10" t="s">
        <v>54</v>
      </c>
      <c r="F387" s="10"/>
      <c r="G387" s="14" t="s">
        <v>55</v>
      </c>
      <c r="H387" s="23" t="s">
        <v>526</v>
      </c>
      <c r="I387" s="17"/>
      <c r="J387" s="18"/>
      <c r="K387" s="17">
        <v>60</v>
      </c>
      <c r="L387" s="18"/>
      <c r="M387" s="17"/>
      <c r="N387" s="18"/>
      <c r="O387" s="17"/>
      <c r="P387" s="18"/>
      <c r="Q387" s="17"/>
      <c r="R387" s="18"/>
      <c r="S387" s="17"/>
      <c r="T387" s="18"/>
      <c r="U387" s="17"/>
      <c r="V387" s="18"/>
      <c r="W387" s="17"/>
      <c r="X387" s="18"/>
      <c r="Y387" s="17"/>
      <c r="Z387" s="18"/>
      <c r="AA387" s="17"/>
      <c r="AB387" s="18"/>
      <c r="AC387" s="10" t="s">
        <v>57</v>
      </c>
      <c r="AD387" s="10" t="s">
        <v>58</v>
      </c>
      <c r="AE387" s="24"/>
      <c r="AF387" s="24"/>
      <c r="AG387" s="24"/>
      <c r="AH387" s="26" t="e">
        <v>#VALUE!</v>
      </c>
      <c r="AI387" s="27"/>
      <c r="AJ387" s="27"/>
      <c r="AK387" s="26"/>
      <c r="AL387" s="26"/>
      <c r="AM387" s="24"/>
    </row>
    <row r="388" spans="1:144" s="30" customFormat="1" ht="11.25" customHeight="1">
      <c r="A388" s="34" t="s">
        <v>527</v>
      </c>
      <c r="B388" s="81" t="s">
        <v>47</v>
      </c>
      <c r="C388" s="11" t="s">
        <v>37</v>
      </c>
      <c r="D388" s="9" t="s">
        <v>88</v>
      </c>
      <c r="E388" s="11" t="s">
        <v>42</v>
      </c>
      <c r="F388" s="11" t="s">
        <v>42</v>
      </c>
      <c r="G388" s="83" t="s">
        <v>127</v>
      </c>
      <c r="H388" s="84" t="s">
        <v>528</v>
      </c>
      <c r="I388" s="91"/>
      <c r="J388" s="31"/>
      <c r="K388" s="17"/>
      <c r="L388" s="18"/>
      <c r="M388" s="17">
        <v>75</v>
      </c>
      <c r="N388" s="18"/>
      <c r="O388" s="17"/>
      <c r="P388" s="18"/>
      <c r="Q388" s="17"/>
      <c r="R388" s="18"/>
      <c r="S388" s="17"/>
      <c r="T388" s="18"/>
      <c r="U388" s="17"/>
      <c r="V388" s="18"/>
      <c r="W388" s="17"/>
      <c r="X388" s="18"/>
      <c r="Y388" s="17"/>
      <c r="Z388" s="18"/>
      <c r="AA388" s="17"/>
      <c r="AB388" s="18"/>
      <c r="AC388" s="10" t="s">
        <v>57</v>
      </c>
      <c r="AD388" s="10" t="s">
        <v>58</v>
      </c>
      <c r="AE388" s="24"/>
      <c r="AF388" s="85"/>
      <c r="AG388" s="25"/>
      <c r="AH388" s="26" t="e">
        <v>#VALUE!</v>
      </c>
      <c r="AI388" s="27"/>
      <c r="AJ388" s="27"/>
      <c r="AK388" s="26"/>
      <c r="AL388" s="26"/>
      <c r="AM388" s="24"/>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c r="EN388" s="13"/>
    </row>
    <row r="389" spans="1:144" s="30" customFormat="1" ht="11.25" customHeight="1">
      <c r="A389" s="34" t="s">
        <v>527</v>
      </c>
      <c r="B389" s="10" t="s">
        <v>47</v>
      </c>
      <c r="C389" s="11" t="s">
        <v>37</v>
      </c>
      <c r="D389" s="10" t="s">
        <v>48</v>
      </c>
      <c r="E389" s="11" t="s">
        <v>42</v>
      </c>
      <c r="F389" s="10" t="s">
        <v>41</v>
      </c>
      <c r="G389" s="14" t="s">
        <v>49</v>
      </c>
      <c r="H389" s="23" t="s">
        <v>529</v>
      </c>
      <c r="I389" s="17"/>
      <c r="J389" s="18"/>
      <c r="K389" s="17"/>
      <c r="L389" s="18"/>
      <c r="M389" s="17"/>
      <c r="N389" s="18"/>
      <c r="O389" s="17">
        <v>22.6</v>
      </c>
      <c r="P389" s="18"/>
      <c r="Q389" s="17"/>
      <c r="R389" s="18"/>
      <c r="S389" s="17"/>
      <c r="T389" s="18"/>
      <c r="U389" s="17"/>
      <c r="V389" s="18"/>
      <c r="W389" s="17"/>
      <c r="X389" s="18"/>
      <c r="Y389" s="17"/>
      <c r="Z389" s="18"/>
      <c r="AA389" s="17"/>
      <c r="AB389" s="18"/>
      <c r="AC389" s="10" t="s">
        <v>45</v>
      </c>
      <c r="AD389" s="10" t="s">
        <v>46</v>
      </c>
      <c r="AE389" s="24"/>
      <c r="AF389" s="24"/>
      <c r="AG389" s="25" t="s">
        <v>152</v>
      </c>
      <c r="AH389" s="26" t="e">
        <v>#VALUE!</v>
      </c>
      <c r="AI389" s="27"/>
      <c r="AJ389" s="27"/>
      <c r="AK389" s="26"/>
      <c r="AL389" s="26"/>
      <c r="AM389" s="24" t="s">
        <v>186</v>
      </c>
    </row>
    <row r="390" spans="1:144" s="34" customFormat="1" ht="11.25" customHeight="1">
      <c r="A390" s="34" t="s">
        <v>527</v>
      </c>
      <c r="B390" s="33" t="s">
        <v>62</v>
      </c>
      <c r="C390" s="11" t="s">
        <v>37</v>
      </c>
      <c r="D390" s="10" t="s">
        <v>48</v>
      </c>
      <c r="E390" s="11" t="s">
        <v>42</v>
      </c>
      <c r="F390" s="10" t="s">
        <v>41</v>
      </c>
      <c r="G390" s="36"/>
      <c r="H390" s="37" t="s">
        <v>64</v>
      </c>
      <c r="I390" s="39"/>
      <c r="J390" s="38"/>
      <c r="K390" s="39"/>
      <c r="L390" s="80"/>
      <c r="M390" s="39"/>
      <c r="N390" s="38"/>
      <c r="O390" s="39">
        <v>37.625</v>
      </c>
      <c r="P390" s="80">
        <v>0.6</v>
      </c>
      <c r="Q390" s="39"/>
      <c r="R390" s="38"/>
      <c r="S390" s="39"/>
      <c r="T390" s="38"/>
      <c r="U390" s="39"/>
      <c r="V390" s="95"/>
      <c r="W390" s="39"/>
      <c r="X390" s="38"/>
      <c r="Y390" s="39"/>
      <c r="Z390" s="40"/>
      <c r="AA390" s="39"/>
      <c r="AB390" s="40"/>
      <c r="AC390" s="41" t="s">
        <v>45</v>
      </c>
      <c r="AD390" s="33" t="s">
        <v>46</v>
      </c>
      <c r="AE390" s="36"/>
      <c r="AF390" s="33"/>
      <c r="AG390" s="33"/>
      <c r="AH390" s="42">
        <v>1974</v>
      </c>
      <c r="AI390" s="36"/>
      <c r="AJ390" s="36"/>
      <c r="AK390" s="44"/>
      <c r="AL390" s="39"/>
    </row>
    <row r="391" spans="1:144" s="30" customFormat="1">
      <c r="A391" s="34" t="s">
        <v>527</v>
      </c>
      <c r="B391" s="33" t="s">
        <v>62</v>
      </c>
      <c r="C391" s="11" t="s">
        <v>37</v>
      </c>
      <c r="D391" s="9" t="s">
        <v>88</v>
      </c>
      <c r="E391" s="11" t="s">
        <v>42</v>
      </c>
      <c r="F391" s="10" t="s">
        <v>41</v>
      </c>
      <c r="G391" s="36" t="s">
        <v>146</v>
      </c>
      <c r="H391" s="34" t="s">
        <v>194</v>
      </c>
      <c r="I391" s="39"/>
      <c r="J391" s="40"/>
      <c r="K391" s="39">
        <v>91.375</v>
      </c>
      <c r="L391" s="40"/>
      <c r="M391" s="39"/>
      <c r="N391" s="40"/>
      <c r="O391" s="39"/>
      <c r="P391" s="40"/>
      <c r="Q391" s="39"/>
      <c r="R391" s="40"/>
      <c r="S391" s="39"/>
      <c r="T391" s="40"/>
      <c r="U391" s="39"/>
      <c r="V391" s="40"/>
      <c r="W391" s="39"/>
      <c r="X391" s="40"/>
      <c r="Y391" s="39"/>
      <c r="Z391" s="40"/>
      <c r="AA391" s="39"/>
      <c r="AB391" s="40"/>
      <c r="AC391" s="48"/>
      <c r="AD391" s="90"/>
      <c r="AE391" s="33"/>
      <c r="AF391" s="33"/>
      <c r="AG391" s="33"/>
      <c r="AH391" s="34"/>
      <c r="AI391" s="36"/>
      <c r="AJ391" s="36"/>
      <c r="AK391" s="34"/>
      <c r="AL391" s="34"/>
      <c r="AM391" s="34"/>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c r="BR391" s="46"/>
      <c r="BS391" s="46"/>
      <c r="BT391" s="46"/>
      <c r="BU391" s="46"/>
      <c r="BV391" s="46"/>
      <c r="BW391" s="46"/>
      <c r="BX391" s="46"/>
      <c r="BY391" s="46"/>
      <c r="BZ391" s="46"/>
      <c r="CA391" s="46"/>
      <c r="CB391" s="46"/>
      <c r="CC391" s="46"/>
      <c r="CD391" s="46"/>
      <c r="CE391" s="46"/>
      <c r="CF391" s="46"/>
      <c r="CG391" s="46"/>
      <c r="CH391" s="46"/>
      <c r="CI391" s="46"/>
      <c r="CJ391" s="46"/>
      <c r="CK391" s="46"/>
      <c r="CL391" s="46"/>
      <c r="CM391" s="46"/>
      <c r="CN391" s="46"/>
      <c r="CO391" s="46"/>
      <c r="CP391" s="46"/>
      <c r="CQ391" s="46"/>
      <c r="CR391" s="46"/>
      <c r="CS391" s="46"/>
      <c r="CT391" s="46"/>
      <c r="CU391" s="46"/>
      <c r="CV391" s="46"/>
      <c r="CW391" s="46"/>
      <c r="CX391" s="46"/>
      <c r="CY391" s="46"/>
      <c r="CZ391" s="46"/>
      <c r="DA391" s="46"/>
      <c r="DB391" s="46"/>
      <c r="DC391" s="46"/>
      <c r="DD391" s="46"/>
      <c r="DE391" s="46"/>
      <c r="DF391" s="46"/>
      <c r="DG391" s="46"/>
      <c r="DH391" s="46"/>
      <c r="DI391" s="46"/>
      <c r="DJ391" s="46"/>
      <c r="DK391" s="46"/>
      <c r="DL391" s="46"/>
      <c r="DM391" s="46"/>
      <c r="DN391" s="46"/>
      <c r="DO391" s="46"/>
      <c r="DP391" s="46"/>
      <c r="DQ391" s="46"/>
      <c r="DR391" s="46"/>
      <c r="DS391" s="46"/>
      <c r="DT391" s="46"/>
      <c r="DU391" s="46"/>
      <c r="DV391" s="46"/>
      <c r="DW391" s="46"/>
      <c r="DX391" s="46"/>
      <c r="DY391" s="46"/>
      <c r="DZ391" s="46"/>
      <c r="EA391" s="46"/>
      <c r="EB391" s="46"/>
      <c r="EC391" s="46"/>
      <c r="ED391" s="46"/>
      <c r="EE391" s="46"/>
      <c r="EF391" s="46"/>
      <c r="EG391" s="46"/>
      <c r="EH391" s="46"/>
      <c r="EI391" s="46"/>
      <c r="EJ391" s="46"/>
      <c r="EK391" s="46"/>
      <c r="EL391" s="46"/>
      <c r="EM391" s="46"/>
      <c r="EN391" s="46"/>
    </row>
    <row r="392" spans="1:144" s="13" customFormat="1" ht="11.25" customHeight="1">
      <c r="A392" s="34" t="s">
        <v>527</v>
      </c>
      <c r="B392" s="33" t="s">
        <v>62</v>
      </c>
      <c r="C392" s="11" t="s">
        <v>37</v>
      </c>
      <c r="D392" s="10" t="s">
        <v>53</v>
      </c>
      <c r="E392" s="10" t="s">
        <v>54</v>
      </c>
      <c r="F392" s="33"/>
      <c r="G392" s="36" t="s">
        <v>54</v>
      </c>
      <c r="H392" s="36" t="s">
        <v>121</v>
      </c>
      <c r="I392" s="39"/>
      <c r="J392" s="40"/>
      <c r="K392" s="39">
        <v>73.602024999999998</v>
      </c>
      <c r="L392" s="40"/>
      <c r="M392" s="39"/>
      <c r="N392" s="40"/>
      <c r="O392" s="39"/>
      <c r="P392" s="40"/>
      <c r="Q392" s="39"/>
      <c r="R392" s="40"/>
      <c r="S392" s="39"/>
      <c r="T392" s="40"/>
      <c r="U392" s="39"/>
      <c r="V392" s="40"/>
      <c r="W392" s="39"/>
      <c r="X392" s="40"/>
      <c r="Y392" s="39"/>
      <c r="Z392" s="40"/>
      <c r="AA392" s="39"/>
      <c r="AB392" s="40"/>
      <c r="AC392" s="41" t="s">
        <v>57</v>
      </c>
      <c r="AD392" s="33" t="s">
        <v>58</v>
      </c>
      <c r="AE392" s="36"/>
      <c r="AF392" s="33"/>
      <c r="AG392" s="33"/>
      <c r="AH392" s="34"/>
      <c r="AI392" s="36" t="s">
        <v>71</v>
      </c>
      <c r="AJ392" s="36"/>
      <c r="AK392" s="44"/>
      <c r="AL392" s="39" t="s">
        <v>71</v>
      </c>
      <c r="AM392" s="34"/>
    </row>
    <row r="393" spans="1:144" s="13" customFormat="1" ht="11.25" customHeight="1">
      <c r="A393" s="21" t="s">
        <v>530</v>
      </c>
      <c r="B393" s="53" t="s">
        <v>84</v>
      </c>
      <c r="C393" s="9" t="s">
        <v>39</v>
      </c>
      <c r="D393" s="10" t="s">
        <v>53</v>
      </c>
      <c r="E393" s="10" t="s">
        <v>54</v>
      </c>
      <c r="F393" s="10"/>
      <c r="G393" s="14" t="s">
        <v>116</v>
      </c>
      <c r="H393" s="14"/>
      <c r="I393" s="17">
        <v>241.30199999999999</v>
      </c>
      <c r="J393" s="18">
        <v>0</v>
      </c>
      <c r="K393" s="17">
        <v>0</v>
      </c>
      <c r="L393" s="18">
        <v>0</v>
      </c>
      <c r="M393" s="17">
        <v>241.30199999999999</v>
      </c>
      <c r="N393" s="18">
        <v>0</v>
      </c>
      <c r="O393" s="17">
        <v>0</v>
      </c>
      <c r="P393" s="18">
        <v>0</v>
      </c>
      <c r="Q393" s="17">
        <v>0</v>
      </c>
      <c r="R393" s="18">
        <v>0</v>
      </c>
      <c r="S393" s="17">
        <v>0</v>
      </c>
      <c r="T393" s="18">
        <v>0</v>
      </c>
      <c r="U393" s="17">
        <v>0</v>
      </c>
      <c r="V393" s="18">
        <v>0</v>
      </c>
      <c r="W393" s="17">
        <v>0</v>
      </c>
      <c r="X393" s="18">
        <v>0</v>
      </c>
      <c r="Y393" s="17">
        <v>0</v>
      </c>
      <c r="Z393" s="18">
        <v>0</v>
      </c>
      <c r="AA393" s="39">
        <v>0</v>
      </c>
      <c r="AB393" s="18">
        <v>0</v>
      </c>
      <c r="AC393" s="10" t="s">
        <v>57</v>
      </c>
      <c r="AD393" s="10" t="s">
        <v>58</v>
      </c>
      <c r="AE393" s="8" t="s">
        <v>71</v>
      </c>
      <c r="AF393" s="8" t="s">
        <v>71</v>
      </c>
      <c r="AG393" s="62" t="s">
        <v>71</v>
      </c>
      <c r="AH393" s="57"/>
      <c r="AI393" s="21" t="s">
        <v>71</v>
      </c>
      <c r="AJ393" s="21" t="s">
        <v>71</v>
      </c>
      <c r="AK393" s="63" t="s">
        <v>71</v>
      </c>
      <c r="AL393" s="60">
        <v>0</v>
      </c>
      <c r="AM393" s="30" t="s">
        <v>71</v>
      </c>
      <c r="AN393" s="46"/>
      <c r="AO393" s="46"/>
      <c r="AP393" s="46"/>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c r="BR393" s="46"/>
      <c r="BS393" s="46"/>
      <c r="BT393" s="46"/>
      <c r="BU393" s="46"/>
      <c r="BV393" s="46"/>
      <c r="BW393" s="46"/>
      <c r="BX393" s="46"/>
      <c r="BY393" s="46"/>
      <c r="BZ393" s="46"/>
      <c r="CA393" s="46"/>
      <c r="CB393" s="46"/>
      <c r="CC393" s="46"/>
      <c r="CD393" s="46"/>
      <c r="CE393" s="46"/>
      <c r="CF393" s="46"/>
      <c r="CG393" s="46"/>
      <c r="CH393" s="46"/>
      <c r="CI393" s="46"/>
      <c r="CJ393" s="46"/>
      <c r="CK393" s="46"/>
      <c r="CL393" s="46"/>
      <c r="CM393" s="46"/>
      <c r="CN393" s="46"/>
      <c r="CO393" s="46"/>
      <c r="CP393" s="46"/>
      <c r="CQ393" s="46"/>
      <c r="CR393" s="46"/>
      <c r="CS393" s="46"/>
      <c r="CT393" s="46"/>
      <c r="CU393" s="46"/>
      <c r="CV393" s="46"/>
      <c r="CW393" s="46"/>
      <c r="CX393" s="46"/>
      <c r="CY393" s="46"/>
      <c r="CZ393" s="46"/>
      <c r="DA393" s="46"/>
      <c r="DB393" s="46"/>
      <c r="DC393" s="46"/>
      <c r="DD393" s="46"/>
      <c r="DE393" s="46"/>
      <c r="DF393" s="46"/>
      <c r="DG393" s="46"/>
      <c r="DH393" s="46"/>
      <c r="DI393" s="46"/>
      <c r="DJ393" s="46"/>
      <c r="DK393" s="46"/>
      <c r="DL393" s="46"/>
      <c r="DM393" s="46"/>
      <c r="DN393" s="46"/>
      <c r="DO393" s="46"/>
      <c r="DP393" s="46"/>
      <c r="DQ393" s="46"/>
      <c r="DR393" s="46"/>
      <c r="DS393" s="46"/>
      <c r="DT393" s="46"/>
      <c r="DU393" s="46"/>
      <c r="DV393" s="46"/>
      <c r="DW393" s="46"/>
      <c r="DX393" s="46"/>
      <c r="DY393" s="46"/>
      <c r="DZ393" s="46"/>
      <c r="EA393" s="46"/>
      <c r="EB393" s="46"/>
      <c r="EC393" s="46"/>
      <c r="ED393" s="46"/>
      <c r="EE393" s="46"/>
      <c r="EF393" s="46"/>
      <c r="EG393" s="46"/>
      <c r="EH393" s="46"/>
      <c r="EI393" s="46"/>
      <c r="EJ393" s="46"/>
      <c r="EK393" s="46"/>
      <c r="EL393" s="46"/>
      <c r="EM393" s="46"/>
      <c r="EN393" s="46"/>
    </row>
    <row r="394" spans="1:144" s="13" customFormat="1" ht="11.25" customHeight="1">
      <c r="A394" s="21" t="s">
        <v>530</v>
      </c>
      <c r="B394" s="10" t="s">
        <v>47</v>
      </c>
      <c r="C394" s="9" t="s">
        <v>39</v>
      </c>
      <c r="D394" s="10" t="s">
        <v>48</v>
      </c>
      <c r="E394" s="11" t="s">
        <v>42</v>
      </c>
      <c r="F394" s="33" t="s">
        <v>73</v>
      </c>
      <c r="G394" s="14" t="s">
        <v>49</v>
      </c>
      <c r="H394" s="23" t="s">
        <v>531</v>
      </c>
      <c r="I394" s="17"/>
      <c r="J394" s="18"/>
      <c r="K394" s="17">
        <v>226</v>
      </c>
      <c r="L394" s="18">
        <v>2.4300000000000002</v>
      </c>
      <c r="M394" s="17">
        <v>45.2</v>
      </c>
      <c r="N394" s="18">
        <v>0.49</v>
      </c>
      <c r="O394" s="17"/>
      <c r="P394" s="18"/>
      <c r="Q394" s="17"/>
      <c r="R394" s="18"/>
      <c r="S394" s="17"/>
      <c r="T394" s="18"/>
      <c r="U394" s="17"/>
      <c r="V394" s="18"/>
      <c r="W394" s="17"/>
      <c r="X394" s="18"/>
      <c r="Y394" s="17"/>
      <c r="Z394" s="18"/>
      <c r="AA394" s="17"/>
      <c r="AB394" s="18"/>
      <c r="AC394" s="10" t="s">
        <v>45</v>
      </c>
      <c r="AD394" s="10" t="s">
        <v>46</v>
      </c>
      <c r="AE394" s="24"/>
      <c r="AF394" s="24"/>
      <c r="AG394" s="25" t="s">
        <v>152</v>
      </c>
      <c r="AH394" s="26">
        <v>9344</v>
      </c>
      <c r="AI394" s="27"/>
      <c r="AJ394" s="27"/>
      <c r="AK394" s="26"/>
      <c r="AL394" s="26"/>
      <c r="AM394" s="24" t="s">
        <v>186</v>
      </c>
      <c r="AN394" s="30"/>
      <c r="AO394" s="30"/>
      <c r="AP394" s="30"/>
      <c r="AQ394" s="30"/>
      <c r="AR394" s="30"/>
      <c r="AS394" s="30"/>
      <c r="AT394" s="30"/>
      <c r="AU394" s="30"/>
      <c r="AV394" s="30"/>
      <c r="AW394" s="30"/>
      <c r="AX394" s="30"/>
      <c r="AY394" s="30"/>
      <c r="AZ394" s="30"/>
      <c r="BA394" s="30"/>
      <c r="BB394" s="30"/>
      <c r="BC394" s="30"/>
      <c r="BD394" s="30"/>
      <c r="BE394" s="30"/>
      <c r="BF394" s="30"/>
      <c r="BG394" s="30"/>
      <c r="BH394" s="30"/>
      <c r="BI394" s="30"/>
      <c r="BJ394" s="30"/>
      <c r="BK394" s="30"/>
      <c r="BL394" s="30"/>
      <c r="BM394" s="30"/>
      <c r="BN394" s="30"/>
      <c r="BO394" s="30"/>
      <c r="BP394" s="30"/>
      <c r="BQ394" s="30"/>
      <c r="BR394" s="30"/>
      <c r="BS394" s="30"/>
      <c r="BT394" s="30"/>
      <c r="BU394" s="30"/>
      <c r="BV394" s="30"/>
      <c r="BW394" s="30"/>
      <c r="BX394" s="30"/>
      <c r="BY394" s="30"/>
      <c r="BZ394" s="30"/>
      <c r="CA394" s="30"/>
      <c r="CB394" s="30"/>
      <c r="CC394" s="30"/>
      <c r="CD394" s="30"/>
      <c r="CE394" s="30"/>
      <c r="CF394" s="30"/>
      <c r="CG394" s="30"/>
      <c r="CH394" s="30"/>
      <c r="CI394" s="30"/>
      <c r="CJ394" s="30"/>
      <c r="CK394" s="30"/>
      <c r="CL394" s="30"/>
      <c r="CM394" s="30"/>
      <c r="CN394" s="30"/>
      <c r="CO394" s="30"/>
      <c r="CP394" s="30"/>
      <c r="CQ394" s="30"/>
      <c r="CR394" s="30"/>
      <c r="CS394" s="30"/>
      <c r="CT394" s="30"/>
      <c r="CU394" s="30"/>
      <c r="CV394" s="30"/>
      <c r="CW394" s="30"/>
      <c r="CX394" s="30"/>
      <c r="CY394" s="30"/>
      <c r="CZ394" s="30"/>
      <c r="DA394" s="30"/>
      <c r="DB394" s="30"/>
      <c r="DC394" s="30"/>
      <c r="DD394" s="30"/>
      <c r="DE394" s="30"/>
      <c r="DF394" s="30"/>
      <c r="DG394" s="30"/>
      <c r="DH394" s="30"/>
      <c r="DI394" s="30"/>
      <c r="DJ394" s="30"/>
      <c r="DK394" s="30"/>
      <c r="DL394" s="30"/>
      <c r="DM394" s="30"/>
      <c r="DN394" s="30"/>
      <c r="DO394" s="30"/>
      <c r="DP394" s="30"/>
      <c r="DQ394" s="30"/>
      <c r="DR394" s="30"/>
      <c r="DS394" s="30"/>
      <c r="DT394" s="30"/>
      <c r="DU394" s="30"/>
      <c r="DV394" s="30"/>
      <c r="DW394" s="30"/>
      <c r="DX394" s="30"/>
      <c r="DY394" s="30"/>
      <c r="DZ394" s="30"/>
      <c r="EA394" s="30"/>
      <c r="EB394" s="30"/>
      <c r="EC394" s="30"/>
      <c r="ED394" s="30"/>
      <c r="EE394" s="30"/>
      <c r="EF394" s="30"/>
      <c r="EG394" s="30"/>
      <c r="EH394" s="30"/>
      <c r="EI394" s="30"/>
      <c r="EJ394" s="30"/>
      <c r="EK394" s="30"/>
      <c r="EL394" s="30"/>
      <c r="EM394" s="30"/>
      <c r="EN394" s="30"/>
    </row>
    <row r="395" spans="1:144" s="13" customFormat="1" ht="11.25" customHeight="1">
      <c r="A395" s="21" t="s">
        <v>530</v>
      </c>
      <c r="B395" s="10" t="s">
        <v>47</v>
      </c>
      <c r="C395" s="9" t="s">
        <v>39</v>
      </c>
      <c r="D395" s="9" t="s">
        <v>88</v>
      </c>
      <c r="E395" s="11" t="s">
        <v>42</v>
      </c>
      <c r="F395" s="33" t="s">
        <v>73</v>
      </c>
      <c r="G395" s="14" t="s">
        <v>207</v>
      </c>
      <c r="H395" s="23" t="s">
        <v>532</v>
      </c>
      <c r="I395" s="17"/>
      <c r="J395" s="18"/>
      <c r="K395" s="17"/>
      <c r="L395" s="18"/>
      <c r="M395" s="17">
        <v>67.8</v>
      </c>
      <c r="N395" s="18"/>
      <c r="O395" s="17"/>
      <c r="P395" s="18"/>
      <c r="Q395" s="17"/>
      <c r="R395" s="18"/>
      <c r="S395" s="17"/>
      <c r="T395" s="18"/>
      <c r="U395" s="17"/>
      <c r="V395" s="18"/>
      <c r="W395" s="17"/>
      <c r="X395" s="18"/>
      <c r="Y395" s="17"/>
      <c r="Z395" s="18"/>
      <c r="AA395" s="17"/>
      <c r="AB395" s="18"/>
      <c r="AC395" s="10" t="s">
        <v>57</v>
      </c>
      <c r="AD395" s="10" t="s">
        <v>46</v>
      </c>
      <c r="AE395" s="24"/>
      <c r="AF395" s="24"/>
      <c r="AG395" s="25"/>
      <c r="AH395" s="26" t="e">
        <v>#VALUE!</v>
      </c>
      <c r="AI395" s="27"/>
      <c r="AJ395" s="27"/>
      <c r="AK395" s="26"/>
      <c r="AL395" s="26"/>
      <c r="AM395" s="24"/>
      <c r="AN395" s="141"/>
      <c r="AO395" s="141"/>
      <c r="AP395" s="141"/>
      <c r="AQ395" s="141"/>
      <c r="AR395" s="141"/>
      <c r="AS395" s="141"/>
      <c r="AT395" s="141"/>
      <c r="AU395" s="141"/>
      <c r="AV395" s="141"/>
      <c r="AW395" s="141"/>
      <c r="AX395" s="141"/>
      <c r="AY395" s="141"/>
      <c r="AZ395" s="141"/>
      <c r="BA395" s="141"/>
      <c r="BB395" s="141"/>
      <c r="BC395" s="141"/>
      <c r="BD395" s="141"/>
      <c r="BE395" s="141"/>
      <c r="BF395" s="141"/>
      <c r="BG395" s="141"/>
      <c r="BH395" s="141"/>
      <c r="BI395" s="141"/>
      <c r="BJ395" s="141"/>
      <c r="BK395" s="141"/>
      <c r="BL395" s="141"/>
      <c r="BM395" s="141"/>
      <c r="BN395" s="141"/>
      <c r="BO395" s="141"/>
      <c r="BP395" s="141"/>
      <c r="BQ395" s="141"/>
      <c r="BR395" s="141"/>
      <c r="BS395" s="141"/>
      <c r="BT395" s="141"/>
      <c r="BU395" s="141"/>
      <c r="BV395" s="141"/>
      <c r="BW395" s="141"/>
      <c r="BX395" s="141"/>
      <c r="BY395" s="141"/>
      <c r="BZ395" s="141"/>
      <c r="CA395" s="141"/>
      <c r="CB395" s="141"/>
      <c r="CC395" s="141"/>
      <c r="CD395" s="141"/>
      <c r="CE395" s="141"/>
      <c r="CF395" s="141"/>
      <c r="CG395" s="141"/>
      <c r="CH395" s="141"/>
      <c r="CI395" s="141"/>
      <c r="CJ395" s="141"/>
      <c r="CK395" s="141"/>
      <c r="CL395" s="141"/>
      <c r="CM395" s="141"/>
      <c r="CN395" s="141"/>
      <c r="CO395" s="141"/>
      <c r="CP395" s="141"/>
      <c r="CQ395" s="141"/>
      <c r="CR395" s="141"/>
      <c r="CS395" s="141"/>
      <c r="CT395" s="141"/>
      <c r="CU395" s="141"/>
      <c r="CV395" s="141"/>
      <c r="CW395" s="141"/>
      <c r="CX395" s="141"/>
      <c r="CY395" s="141"/>
      <c r="CZ395" s="141"/>
      <c r="DA395" s="141"/>
      <c r="DB395" s="141"/>
      <c r="DC395" s="141"/>
      <c r="DD395" s="141"/>
      <c r="DE395" s="141"/>
      <c r="DF395" s="141"/>
      <c r="DG395" s="141"/>
      <c r="DH395" s="141"/>
      <c r="DI395" s="141"/>
      <c r="DJ395" s="141"/>
      <c r="DK395" s="141"/>
      <c r="DL395" s="141"/>
      <c r="DM395" s="141"/>
      <c r="DN395" s="141"/>
      <c r="DO395" s="141"/>
      <c r="DP395" s="141"/>
      <c r="DQ395" s="141"/>
      <c r="DR395" s="141"/>
      <c r="DS395" s="141"/>
      <c r="DT395" s="141"/>
      <c r="DU395" s="141"/>
      <c r="DV395" s="141"/>
      <c r="DW395" s="141"/>
      <c r="DX395" s="141"/>
      <c r="DY395" s="141"/>
      <c r="DZ395" s="141"/>
      <c r="EA395" s="141"/>
      <c r="EB395" s="141"/>
      <c r="EC395" s="141"/>
      <c r="ED395" s="141"/>
      <c r="EE395" s="141"/>
      <c r="EF395" s="141"/>
      <c r="EG395" s="141"/>
      <c r="EH395" s="141"/>
      <c r="EI395" s="141"/>
      <c r="EJ395" s="141"/>
      <c r="EK395" s="141"/>
      <c r="EL395" s="141"/>
      <c r="EM395" s="141"/>
      <c r="EN395" s="141"/>
    </row>
    <row r="396" spans="1:144" s="13" customFormat="1" ht="11.25" customHeight="1">
      <c r="A396" s="21" t="s">
        <v>530</v>
      </c>
      <c r="B396" s="33" t="s">
        <v>62</v>
      </c>
      <c r="C396" s="9" t="s">
        <v>39</v>
      </c>
      <c r="D396" s="9" t="s">
        <v>88</v>
      </c>
      <c r="E396" s="11" t="s">
        <v>42</v>
      </c>
      <c r="F396" s="33" t="s">
        <v>73</v>
      </c>
      <c r="G396" s="34" t="s">
        <v>533</v>
      </c>
      <c r="H396" s="34" t="s">
        <v>194</v>
      </c>
      <c r="I396" s="39"/>
      <c r="J396" s="40"/>
      <c r="K396" s="39">
        <v>161.25</v>
      </c>
      <c r="L396" s="40"/>
      <c r="M396" s="39"/>
      <c r="N396" s="40"/>
      <c r="O396" s="39"/>
      <c r="P396" s="40"/>
      <c r="Q396" s="39"/>
      <c r="R396" s="40"/>
      <c r="S396" s="39"/>
      <c r="T396" s="40"/>
      <c r="U396" s="39"/>
      <c r="V396" s="40"/>
      <c r="W396" s="39"/>
      <c r="X396" s="40"/>
      <c r="Y396" s="39"/>
      <c r="Z396" s="40"/>
      <c r="AA396" s="39"/>
      <c r="AB396" s="40"/>
      <c r="AC396" s="48"/>
      <c r="AD396" s="90"/>
      <c r="AE396" s="33"/>
      <c r="AF396" s="33"/>
      <c r="AG396" s="33"/>
      <c r="AH396" s="34"/>
      <c r="AI396" s="36"/>
      <c r="AJ396" s="36"/>
      <c r="AK396" s="34"/>
      <c r="AL396" s="34"/>
      <c r="AM396" s="34"/>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row>
    <row r="397" spans="1:144" s="13" customFormat="1" ht="11.25" customHeight="1">
      <c r="A397" s="21" t="s">
        <v>530</v>
      </c>
      <c r="B397" s="33" t="s">
        <v>62</v>
      </c>
      <c r="C397" s="9" t="s">
        <v>39</v>
      </c>
      <c r="D397" s="10" t="s">
        <v>48</v>
      </c>
      <c r="E397" s="11" t="s">
        <v>42</v>
      </c>
      <c r="F397" s="10" t="s">
        <v>41</v>
      </c>
      <c r="G397" s="36" t="s">
        <v>63</v>
      </c>
      <c r="H397" s="37" t="s">
        <v>64</v>
      </c>
      <c r="I397" s="39">
        <v>0</v>
      </c>
      <c r="J397" s="95"/>
      <c r="K397" s="39">
        <v>86</v>
      </c>
      <c r="L397" s="80">
        <v>1</v>
      </c>
      <c r="M397" s="39">
        <v>21.5</v>
      </c>
      <c r="N397" s="96">
        <v>0.2</v>
      </c>
      <c r="O397" s="39">
        <v>0</v>
      </c>
      <c r="P397" s="80"/>
      <c r="Q397" s="39">
        <v>0</v>
      </c>
      <c r="R397" s="96"/>
      <c r="S397" s="39">
        <v>0</v>
      </c>
      <c r="T397" s="96"/>
      <c r="U397" s="39">
        <v>0</v>
      </c>
      <c r="V397" s="95"/>
      <c r="W397" s="39">
        <v>0</v>
      </c>
      <c r="X397" s="96"/>
      <c r="Y397" s="39">
        <v>0</v>
      </c>
      <c r="Z397" s="96"/>
      <c r="AA397" s="39">
        <v>0</v>
      </c>
      <c r="AB397" s="96"/>
      <c r="AC397" s="41" t="s">
        <v>45</v>
      </c>
      <c r="AD397" s="33" t="s">
        <v>46</v>
      </c>
      <c r="AE397" s="36"/>
      <c r="AF397" s="33"/>
      <c r="AG397" s="33"/>
      <c r="AH397" s="42" t="e">
        <f ca="1">+#REF!*3290</f>
        <v>#REF!</v>
      </c>
      <c r="AI397" s="36" t="s">
        <v>534</v>
      </c>
      <c r="AJ397" s="36"/>
      <c r="AK397" s="44"/>
      <c r="AL397" s="39"/>
      <c r="AM397" s="34"/>
    </row>
    <row r="398" spans="1:144" s="13" customFormat="1" ht="11.25" customHeight="1">
      <c r="A398" s="21" t="s">
        <v>530</v>
      </c>
      <c r="B398" s="33" t="s">
        <v>62</v>
      </c>
      <c r="C398" s="9" t="s">
        <v>39</v>
      </c>
      <c r="D398" s="9" t="s">
        <v>88</v>
      </c>
      <c r="E398" s="11" t="s">
        <v>42</v>
      </c>
      <c r="F398" s="10" t="s">
        <v>41</v>
      </c>
      <c r="G398" s="36" t="s">
        <v>146</v>
      </c>
      <c r="H398" s="34" t="s">
        <v>194</v>
      </c>
      <c r="I398" s="39"/>
      <c r="J398" s="40"/>
      <c r="K398" s="39">
        <v>161.25</v>
      </c>
      <c r="L398" s="40"/>
      <c r="M398" s="39"/>
      <c r="N398" s="40"/>
      <c r="O398" s="39"/>
      <c r="P398" s="40"/>
      <c r="Q398" s="39"/>
      <c r="R398" s="40"/>
      <c r="S398" s="39"/>
      <c r="T398" s="40"/>
      <c r="U398" s="39"/>
      <c r="V398" s="40"/>
      <c r="W398" s="39"/>
      <c r="X398" s="40"/>
      <c r="Y398" s="39"/>
      <c r="Z398" s="40"/>
      <c r="AA398" s="39"/>
      <c r="AB398" s="40"/>
      <c r="AC398" s="48"/>
      <c r="AD398" s="90"/>
      <c r="AE398" s="33"/>
      <c r="AF398" s="33"/>
      <c r="AG398" s="33"/>
      <c r="AH398" s="34"/>
      <c r="AI398" s="36"/>
      <c r="AJ398" s="36"/>
      <c r="AK398" s="34"/>
      <c r="AL398" s="34"/>
      <c r="AM398" s="34"/>
      <c r="AN398" s="46"/>
      <c r="AO398" s="46"/>
      <c r="AP398" s="46"/>
      <c r="AQ398" s="46"/>
      <c r="AR398" s="46"/>
      <c r="AS398" s="46"/>
      <c r="AT398" s="46"/>
      <c r="AU398" s="46"/>
      <c r="AV398" s="46"/>
      <c r="AW398" s="46"/>
      <c r="AX398" s="46"/>
      <c r="AY398" s="46"/>
      <c r="AZ398" s="46"/>
      <c r="BA398" s="46"/>
      <c r="BB398" s="46"/>
      <c r="BC398" s="46"/>
      <c r="BD398" s="46"/>
      <c r="BE398" s="46"/>
      <c r="BF398" s="46"/>
      <c r="BG398" s="46"/>
      <c r="BH398" s="46"/>
      <c r="BI398" s="46"/>
      <c r="BJ398" s="46"/>
      <c r="BK398" s="46"/>
      <c r="BL398" s="46"/>
      <c r="BM398" s="46"/>
      <c r="BN398" s="46"/>
      <c r="BO398" s="46"/>
      <c r="BP398" s="46"/>
      <c r="BQ398" s="46"/>
      <c r="BR398" s="46"/>
      <c r="BS398" s="46"/>
      <c r="BT398" s="46"/>
      <c r="BU398" s="46"/>
      <c r="BV398" s="46"/>
      <c r="BW398" s="46"/>
      <c r="BX398" s="46"/>
      <c r="BY398" s="46"/>
      <c r="BZ398" s="46"/>
      <c r="CA398" s="46"/>
      <c r="CB398" s="46"/>
      <c r="CC398" s="46"/>
      <c r="CD398" s="46"/>
      <c r="CE398" s="46"/>
      <c r="CF398" s="46"/>
      <c r="CG398" s="46"/>
      <c r="CH398" s="46"/>
      <c r="CI398" s="46"/>
      <c r="CJ398" s="46"/>
      <c r="CK398" s="46"/>
      <c r="CL398" s="46"/>
      <c r="CM398" s="46"/>
      <c r="CN398" s="46"/>
      <c r="CO398" s="46"/>
      <c r="CP398" s="46"/>
      <c r="CQ398" s="46"/>
      <c r="CR398" s="46"/>
      <c r="CS398" s="46"/>
      <c r="CT398" s="46"/>
      <c r="CU398" s="46"/>
      <c r="CV398" s="46"/>
      <c r="CW398" s="46"/>
      <c r="CX398" s="46"/>
      <c r="CY398" s="46"/>
      <c r="CZ398" s="46"/>
      <c r="DA398" s="46"/>
      <c r="DB398" s="46"/>
      <c r="DC398" s="46"/>
      <c r="DD398" s="46"/>
      <c r="DE398" s="46"/>
      <c r="DF398" s="46"/>
      <c r="DG398" s="46"/>
      <c r="DH398" s="46"/>
      <c r="DI398" s="46"/>
      <c r="DJ398" s="46"/>
      <c r="DK398" s="46"/>
      <c r="DL398" s="46"/>
      <c r="DM398" s="46"/>
      <c r="DN398" s="46"/>
      <c r="DO398" s="46"/>
      <c r="DP398" s="46"/>
      <c r="DQ398" s="46"/>
      <c r="DR398" s="46"/>
      <c r="DS398" s="46"/>
      <c r="DT398" s="46"/>
      <c r="DU398" s="46"/>
      <c r="DV398" s="46"/>
      <c r="DW398" s="46"/>
      <c r="DX398" s="46"/>
      <c r="DY398" s="46"/>
      <c r="DZ398" s="46"/>
      <c r="EA398" s="46"/>
      <c r="EB398" s="46"/>
      <c r="EC398" s="46"/>
      <c r="ED398" s="46"/>
      <c r="EE398" s="46"/>
      <c r="EF398" s="46"/>
      <c r="EG398" s="46"/>
      <c r="EH398" s="46"/>
      <c r="EI398" s="46"/>
      <c r="EJ398" s="46"/>
      <c r="EK398" s="46"/>
      <c r="EL398" s="46"/>
      <c r="EM398" s="46"/>
      <c r="EN398" s="46"/>
    </row>
    <row r="399" spans="1:144" s="13" customFormat="1" ht="11.25" customHeight="1">
      <c r="A399" s="8" t="s">
        <v>535</v>
      </c>
      <c r="B399" s="10" t="s">
        <v>47</v>
      </c>
      <c r="C399" s="11" t="s">
        <v>37</v>
      </c>
      <c r="D399" s="10" t="s">
        <v>48</v>
      </c>
      <c r="E399" s="11" t="s">
        <v>42</v>
      </c>
      <c r="F399" s="10" t="s">
        <v>41</v>
      </c>
      <c r="G399" s="14" t="s">
        <v>49</v>
      </c>
      <c r="H399" s="23" t="s">
        <v>536</v>
      </c>
      <c r="I399" s="17"/>
      <c r="J399" s="18"/>
      <c r="K399" s="17"/>
      <c r="L399" s="18"/>
      <c r="M399" s="55"/>
      <c r="N399" s="18"/>
      <c r="O399" s="17">
        <v>51.555999999999997</v>
      </c>
      <c r="P399" s="18"/>
      <c r="Q399" s="17"/>
      <c r="R399" s="18"/>
      <c r="S399" s="17"/>
      <c r="T399" s="18"/>
      <c r="U399" s="17"/>
      <c r="V399" s="18"/>
      <c r="W399" s="17"/>
      <c r="X399" s="18"/>
      <c r="Y399" s="17">
        <v>13.56</v>
      </c>
      <c r="Z399" s="18"/>
      <c r="AA399" s="17"/>
      <c r="AB399" s="18"/>
      <c r="AC399" s="10" t="s">
        <v>45</v>
      </c>
      <c r="AD399" s="10" t="s">
        <v>46</v>
      </c>
      <c r="AE399" s="24"/>
      <c r="AF399" s="24"/>
      <c r="AG399" s="24" t="s">
        <v>152</v>
      </c>
      <c r="AH399" s="26" t="e">
        <v>#VALUE!</v>
      </c>
      <c r="AI399" s="27"/>
      <c r="AJ399" s="27"/>
      <c r="AK399" s="26"/>
      <c r="AL399" s="26"/>
      <c r="AM399" s="24"/>
      <c r="AN399" s="34"/>
      <c r="AO399" s="34"/>
      <c r="AP399" s="34"/>
      <c r="AQ399" s="34"/>
      <c r="AR399" s="34"/>
      <c r="AS399" s="34"/>
      <c r="AT399" s="34"/>
      <c r="AU399" s="34"/>
      <c r="AV399" s="34"/>
      <c r="AW399" s="34"/>
      <c r="AX399" s="34"/>
      <c r="AY399" s="34"/>
      <c r="AZ399" s="34"/>
      <c r="BA399" s="34"/>
      <c r="BB399" s="34"/>
      <c r="BC399" s="34"/>
      <c r="BD399" s="34"/>
      <c r="BE399" s="34"/>
      <c r="BF399" s="34"/>
      <c r="BG399" s="34"/>
      <c r="BH399" s="34"/>
      <c r="BI399" s="34"/>
      <c r="BJ399" s="34"/>
      <c r="BK399" s="34"/>
      <c r="BL399" s="34"/>
      <c r="BM399" s="34"/>
      <c r="BN399" s="34"/>
      <c r="BO399" s="34"/>
      <c r="BP399" s="34"/>
      <c r="BQ399" s="34"/>
      <c r="BR399" s="34"/>
      <c r="BS399" s="34"/>
      <c r="BT399" s="34"/>
      <c r="BU399" s="34"/>
      <c r="BV399" s="34"/>
      <c r="BW399" s="34"/>
      <c r="BX399" s="34"/>
      <c r="BY399" s="34"/>
      <c r="BZ399" s="34"/>
      <c r="CA399" s="34"/>
      <c r="CB399" s="34"/>
      <c r="CC399" s="34"/>
      <c r="CD399" s="34"/>
      <c r="CE399" s="34"/>
      <c r="CF399" s="34"/>
      <c r="CG399" s="34"/>
      <c r="CH399" s="34"/>
      <c r="CI399" s="34"/>
      <c r="CJ399" s="34"/>
      <c r="CK399" s="34"/>
      <c r="CL399" s="34"/>
      <c r="CM399" s="34"/>
      <c r="CN399" s="34"/>
      <c r="CO399" s="34"/>
      <c r="CP399" s="34"/>
      <c r="CQ399" s="34"/>
      <c r="CR399" s="34"/>
      <c r="CS399" s="34"/>
      <c r="CT399" s="34"/>
      <c r="CU399" s="34"/>
      <c r="CV399" s="34"/>
      <c r="CW399" s="34"/>
      <c r="CX399" s="34"/>
      <c r="CY399" s="34"/>
      <c r="CZ399" s="34"/>
      <c r="DA399" s="34"/>
      <c r="DB399" s="34"/>
      <c r="DC399" s="34"/>
      <c r="DD399" s="34"/>
      <c r="DE399" s="34"/>
      <c r="DF399" s="34"/>
      <c r="DG399" s="34"/>
      <c r="DH399" s="34"/>
      <c r="DI399" s="34"/>
      <c r="DJ399" s="34"/>
      <c r="DK399" s="34"/>
      <c r="DL399" s="34"/>
      <c r="DM399" s="34"/>
      <c r="DN399" s="34"/>
      <c r="DO399" s="34"/>
      <c r="DP399" s="34"/>
      <c r="DQ399" s="34"/>
      <c r="DR399" s="34"/>
      <c r="DS399" s="34"/>
      <c r="DT399" s="34"/>
      <c r="DU399" s="34"/>
      <c r="DV399" s="34"/>
      <c r="DW399" s="34"/>
      <c r="DX399" s="34"/>
      <c r="DY399" s="34"/>
      <c r="DZ399" s="34"/>
      <c r="EA399" s="34"/>
      <c r="EB399" s="34"/>
      <c r="EC399" s="34"/>
      <c r="ED399" s="34"/>
      <c r="EE399" s="34"/>
      <c r="EF399" s="34"/>
      <c r="EG399" s="34"/>
      <c r="EH399" s="34"/>
      <c r="EI399" s="34"/>
      <c r="EJ399" s="34"/>
      <c r="EK399" s="34"/>
      <c r="EL399" s="34"/>
      <c r="EM399" s="34"/>
      <c r="EN399" s="34"/>
    </row>
    <row r="400" spans="1:144" s="30" customFormat="1" ht="11.25" customHeight="1">
      <c r="A400" s="8" t="s">
        <v>535</v>
      </c>
      <c r="B400" s="10" t="s">
        <v>47</v>
      </c>
      <c r="C400" s="11" t="s">
        <v>37</v>
      </c>
      <c r="D400" s="10" t="s">
        <v>53</v>
      </c>
      <c r="E400" s="10" t="s">
        <v>54</v>
      </c>
      <c r="F400" s="10"/>
      <c r="G400" s="14" t="s">
        <v>55</v>
      </c>
      <c r="H400" s="23" t="s">
        <v>537</v>
      </c>
      <c r="I400" s="17"/>
      <c r="J400" s="18"/>
      <c r="K400" s="17">
        <v>60</v>
      </c>
      <c r="L400" s="18"/>
      <c r="M400" s="55"/>
      <c r="N400" s="18"/>
      <c r="O400" s="17"/>
      <c r="P400" s="18"/>
      <c r="Q400" s="17"/>
      <c r="R400" s="18"/>
      <c r="S400" s="17"/>
      <c r="T400" s="18"/>
      <c r="U400" s="17"/>
      <c r="V400" s="18"/>
      <c r="W400" s="17"/>
      <c r="X400" s="18"/>
      <c r="Y400" s="17"/>
      <c r="Z400" s="18"/>
      <c r="AA400" s="17"/>
      <c r="AB400" s="18"/>
      <c r="AC400" s="10" t="s">
        <v>57</v>
      </c>
      <c r="AD400" s="10" t="s">
        <v>58</v>
      </c>
      <c r="AE400" s="24"/>
      <c r="AF400" s="24"/>
      <c r="AG400" s="24"/>
      <c r="AH400" s="26" t="e">
        <v>#VALUE!</v>
      </c>
      <c r="AI400" s="27"/>
      <c r="AJ400" s="27"/>
      <c r="AK400" s="26"/>
      <c r="AL400" s="26"/>
      <c r="AM400" s="24"/>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c r="EN400" s="13"/>
    </row>
    <row r="401" spans="1:144" s="30" customFormat="1">
      <c r="A401" s="30" t="s">
        <v>538</v>
      </c>
      <c r="B401" s="53" t="s">
        <v>84</v>
      </c>
      <c r="C401" s="9" t="s">
        <v>39</v>
      </c>
      <c r="D401" s="10" t="s">
        <v>40</v>
      </c>
      <c r="E401" s="9" t="s">
        <v>42</v>
      </c>
      <c r="F401" s="33" t="s">
        <v>73</v>
      </c>
      <c r="G401" s="14" t="s">
        <v>539</v>
      </c>
      <c r="H401" s="14"/>
      <c r="I401" s="39">
        <v>0</v>
      </c>
      <c r="J401" s="18">
        <v>0</v>
      </c>
      <c r="K401" s="39">
        <v>215</v>
      </c>
      <c r="L401" s="18">
        <v>2.2477783585990587</v>
      </c>
      <c r="M401" s="39">
        <v>0</v>
      </c>
      <c r="N401" s="18">
        <v>0</v>
      </c>
      <c r="O401" s="39">
        <v>0</v>
      </c>
      <c r="P401" s="18">
        <v>0</v>
      </c>
      <c r="Q401" s="39">
        <v>0</v>
      </c>
      <c r="R401" s="18">
        <v>0</v>
      </c>
      <c r="S401" s="39">
        <v>0</v>
      </c>
      <c r="T401" s="18">
        <v>0</v>
      </c>
      <c r="U401" s="39">
        <v>0</v>
      </c>
      <c r="V401" s="18">
        <v>0</v>
      </c>
      <c r="W401" s="39">
        <v>0</v>
      </c>
      <c r="X401" s="18">
        <v>0</v>
      </c>
      <c r="Y401" s="39">
        <v>0</v>
      </c>
      <c r="Z401" s="18">
        <v>0</v>
      </c>
      <c r="AA401" s="39">
        <v>0</v>
      </c>
      <c r="AB401" s="18">
        <v>0</v>
      </c>
      <c r="AC401" s="10" t="s">
        <v>57</v>
      </c>
      <c r="AD401" s="10" t="s">
        <v>46</v>
      </c>
      <c r="AE401" s="8" t="s">
        <v>71</v>
      </c>
      <c r="AF401" s="8" t="s">
        <v>86</v>
      </c>
      <c r="AG401" s="62" t="s">
        <v>90</v>
      </c>
      <c r="AH401" s="57"/>
      <c r="AI401" s="21" t="s">
        <v>161</v>
      </c>
      <c r="AJ401" s="21" t="s">
        <v>161</v>
      </c>
      <c r="AK401" s="63" t="s">
        <v>162</v>
      </c>
      <c r="AL401" s="60" t="s">
        <v>71</v>
      </c>
      <c r="AM401" s="30" t="s">
        <v>264</v>
      </c>
      <c r="AN401" s="45"/>
      <c r="AO401" s="45"/>
      <c r="AP401" s="45"/>
      <c r="AQ401" s="45"/>
      <c r="AR401" s="45"/>
      <c r="AS401" s="45"/>
      <c r="AT401" s="45"/>
      <c r="AU401" s="45"/>
      <c r="AV401" s="45"/>
      <c r="AW401" s="45"/>
      <c r="AX401" s="45"/>
      <c r="AY401" s="45"/>
      <c r="AZ401" s="45"/>
      <c r="BA401" s="45"/>
      <c r="BB401" s="45"/>
      <c r="BC401" s="45"/>
      <c r="BD401" s="45"/>
      <c r="BE401" s="45"/>
      <c r="BF401" s="45"/>
      <c r="BG401" s="45"/>
      <c r="BH401" s="45"/>
      <c r="BI401" s="45"/>
      <c r="BJ401" s="45"/>
      <c r="BK401" s="45"/>
      <c r="BL401" s="45"/>
      <c r="BM401" s="45"/>
      <c r="BN401" s="45"/>
      <c r="BO401" s="45"/>
      <c r="BP401" s="45"/>
      <c r="BQ401" s="45"/>
      <c r="BR401" s="45"/>
      <c r="BS401" s="45"/>
      <c r="BT401" s="45"/>
      <c r="BU401" s="45"/>
      <c r="BV401" s="45"/>
      <c r="BW401" s="45"/>
      <c r="BX401" s="45"/>
      <c r="BY401" s="45"/>
      <c r="BZ401" s="45"/>
      <c r="CA401" s="45"/>
      <c r="CB401" s="45"/>
      <c r="CC401" s="45"/>
      <c r="CD401" s="45"/>
      <c r="CE401" s="45"/>
      <c r="CF401" s="45"/>
      <c r="CG401" s="45"/>
      <c r="CH401" s="45"/>
      <c r="CI401" s="45"/>
      <c r="CJ401" s="45"/>
      <c r="CK401" s="45"/>
      <c r="CL401" s="45"/>
      <c r="CM401" s="45"/>
      <c r="CN401" s="45"/>
      <c r="CO401" s="45"/>
      <c r="CP401" s="45"/>
      <c r="CQ401" s="45"/>
      <c r="CR401" s="45"/>
      <c r="CS401" s="45"/>
      <c r="CT401" s="45"/>
      <c r="CU401" s="45"/>
      <c r="CV401" s="45"/>
      <c r="CW401" s="45"/>
      <c r="CX401" s="45"/>
      <c r="CY401" s="45"/>
      <c r="CZ401" s="45"/>
      <c r="DA401" s="45"/>
      <c r="DB401" s="45"/>
      <c r="DC401" s="45"/>
      <c r="DD401" s="45"/>
      <c r="DE401" s="45"/>
      <c r="DF401" s="45"/>
      <c r="DG401" s="45"/>
      <c r="DH401" s="45"/>
      <c r="DI401" s="45"/>
      <c r="DJ401" s="45"/>
      <c r="DK401" s="45"/>
      <c r="DL401" s="45"/>
      <c r="DM401" s="45"/>
      <c r="DN401" s="45"/>
      <c r="DO401" s="45"/>
      <c r="DP401" s="45"/>
      <c r="DQ401" s="45"/>
      <c r="DR401" s="45"/>
      <c r="DS401" s="45"/>
      <c r="DT401" s="45"/>
      <c r="DU401" s="45"/>
      <c r="DV401" s="45"/>
      <c r="DW401" s="45"/>
      <c r="DX401" s="45"/>
      <c r="DY401" s="45"/>
      <c r="DZ401" s="45"/>
      <c r="EA401" s="45"/>
      <c r="EB401" s="45"/>
      <c r="EC401" s="45"/>
      <c r="ED401" s="45"/>
      <c r="EE401" s="45"/>
      <c r="EF401" s="45"/>
      <c r="EG401" s="45"/>
      <c r="EH401" s="45"/>
      <c r="EI401" s="45"/>
      <c r="EJ401" s="45"/>
      <c r="EK401" s="45"/>
      <c r="EL401" s="45"/>
      <c r="EM401" s="45"/>
      <c r="EN401" s="45"/>
    </row>
    <row r="402" spans="1:144" s="30" customFormat="1">
      <c r="A402" s="30" t="s">
        <v>538</v>
      </c>
      <c r="B402" s="53" t="s">
        <v>84</v>
      </c>
      <c r="C402" s="9" t="s">
        <v>39</v>
      </c>
      <c r="D402" s="10" t="s">
        <v>40</v>
      </c>
      <c r="E402" s="9" t="s">
        <v>42</v>
      </c>
      <c r="F402" s="10" t="s">
        <v>41</v>
      </c>
      <c r="G402" s="14" t="s">
        <v>85</v>
      </c>
      <c r="H402" s="14"/>
      <c r="I402" s="39">
        <v>0</v>
      </c>
      <c r="J402" s="18">
        <v>0</v>
      </c>
      <c r="K402" s="39">
        <v>108.47499999999999</v>
      </c>
      <c r="L402" s="18">
        <v>1.4374687746799983</v>
      </c>
      <c r="M402" s="39">
        <v>0</v>
      </c>
      <c r="N402" s="18">
        <v>0</v>
      </c>
      <c r="O402" s="39">
        <v>34.255000000000003</v>
      </c>
      <c r="P402" s="18">
        <v>0.45393225945849297</v>
      </c>
      <c r="Q402" s="39">
        <v>0</v>
      </c>
      <c r="R402" s="18">
        <v>0</v>
      </c>
      <c r="S402" s="39">
        <v>0</v>
      </c>
      <c r="T402" s="18">
        <v>0</v>
      </c>
      <c r="U402" s="39">
        <v>0</v>
      </c>
      <c r="V402" s="18">
        <v>0</v>
      </c>
      <c r="W402" s="39">
        <v>0</v>
      </c>
      <c r="X402" s="18">
        <v>0</v>
      </c>
      <c r="Y402" s="39">
        <v>0</v>
      </c>
      <c r="Z402" s="18">
        <v>0</v>
      </c>
      <c r="AA402" s="39">
        <v>0</v>
      </c>
      <c r="AB402" s="18">
        <v>0</v>
      </c>
      <c r="AC402" s="10" t="s">
        <v>45</v>
      </c>
      <c r="AD402" s="10" t="s">
        <v>46</v>
      </c>
      <c r="AE402" s="8" t="s">
        <v>71</v>
      </c>
      <c r="AF402" s="8" t="s">
        <v>86</v>
      </c>
      <c r="AG402" s="56">
        <v>27.27</v>
      </c>
      <c r="AH402" s="57"/>
      <c r="AI402" s="21" t="s">
        <v>146</v>
      </c>
      <c r="AJ402" s="21" t="s">
        <v>146</v>
      </c>
      <c r="AK402" s="59">
        <v>0.17528419508617527</v>
      </c>
      <c r="AL402" s="60">
        <v>1.8914010341384913</v>
      </c>
      <c r="AM402" s="30" t="s">
        <v>87</v>
      </c>
      <c r="AN402" s="46"/>
      <c r="AO402" s="46"/>
      <c r="AP402" s="46"/>
      <c r="AQ402" s="46"/>
      <c r="AR402" s="46"/>
      <c r="AS402" s="46"/>
      <c r="AT402" s="46"/>
      <c r="AU402" s="46"/>
      <c r="AV402" s="46"/>
      <c r="AW402" s="46"/>
      <c r="AX402" s="46"/>
      <c r="AY402" s="46"/>
      <c r="AZ402" s="46"/>
      <c r="BA402" s="46"/>
      <c r="BB402" s="46"/>
      <c r="BC402" s="46"/>
      <c r="BD402" s="46"/>
      <c r="BE402" s="46"/>
      <c r="BF402" s="46"/>
      <c r="BG402" s="46"/>
      <c r="BH402" s="46"/>
      <c r="BI402" s="46"/>
      <c r="BJ402" s="46"/>
      <c r="BK402" s="46"/>
      <c r="BL402" s="46"/>
      <c r="BM402" s="46"/>
      <c r="BN402" s="46"/>
      <c r="BO402" s="46"/>
      <c r="BP402" s="46"/>
      <c r="BQ402" s="46"/>
      <c r="BR402" s="46"/>
      <c r="BS402" s="46"/>
      <c r="BT402" s="46"/>
      <c r="BU402" s="46"/>
      <c r="BV402" s="46"/>
      <c r="BW402" s="46"/>
      <c r="BX402" s="46"/>
      <c r="BY402" s="46"/>
      <c r="BZ402" s="46"/>
      <c r="CA402" s="46"/>
      <c r="CB402" s="46"/>
      <c r="CC402" s="46"/>
      <c r="CD402" s="46"/>
      <c r="CE402" s="46"/>
      <c r="CF402" s="46"/>
      <c r="CG402" s="46"/>
      <c r="CH402" s="46"/>
      <c r="CI402" s="46"/>
      <c r="CJ402" s="46"/>
      <c r="CK402" s="46"/>
      <c r="CL402" s="46"/>
      <c r="CM402" s="46"/>
      <c r="CN402" s="46"/>
      <c r="CO402" s="46"/>
      <c r="CP402" s="46"/>
      <c r="CQ402" s="46"/>
      <c r="CR402" s="46"/>
      <c r="CS402" s="46"/>
      <c r="CT402" s="46"/>
      <c r="CU402" s="46"/>
      <c r="CV402" s="46"/>
      <c r="CW402" s="46"/>
      <c r="CX402" s="46"/>
      <c r="CY402" s="46"/>
      <c r="CZ402" s="46"/>
      <c r="DA402" s="46"/>
      <c r="DB402" s="46"/>
      <c r="DC402" s="46"/>
      <c r="DD402" s="46"/>
      <c r="DE402" s="46"/>
      <c r="DF402" s="46"/>
      <c r="DG402" s="46"/>
      <c r="DH402" s="46"/>
      <c r="DI402" s="46"/>
      <c r="DJ402" s="46"/>
      <c r="DK402" s="46"/>
      <c r="DL402" s="46"/>
      <c r="DM402" s="46"/>
      <c r="DN402" s="46"/>
      <c r="DO402" s="46"/>
      <c r="DP402" s="46"/>
      <c r="DQ402" s="46"/>
      <c r="DR402" s="46"/>
      <c r="DS402" s="46"/>
      <c r="DT402" s="46"/>
      <c r="DU402" s="46"/>
      <c r="DV402" s="46"/>
      <c r="DW402" s="46"/>
      <c r="DX402" s="46"/>
      <c r="DY402" s="46"/>
      <c r="DZ402" s="46"/>
      <c r="EA402" s="46"/>
      <c r="EB402" s="46"/>
      <c r="EC402" s="46"/>
      <c r="ED402" s="46"/>
      <c r="EE402" s="46"/>
      <c r="EF402" s="46"/>
      <c r="EG402" s="46"/>
      <c r="EH402" s="46"/>
      <c r="EI402" s="46"/>
      <c r="EJ402" s="46"/>
      <c r="EK402" s="46"/>
      <c r="EL402" s="46"/>
      <c r="EM402" s="46"/>
      <c r="EN402" s="46"/>
    </row>
    <row r="403" spans="1:144">
      <c r="A403" s="30" t="s">
        <v>538</v>
      </c>
      <c r="B403" s="10" t="s">
        <v>84</v>
      </c>
      <c r="C403" s="9" t="s">
        <v>39</v>
      </c>
      <c r="D403" s="9" t="s">
        <v>88</v>
      </c>
      <c r="E403" s="9" t="s">
        <v>42</v>
      </c>
      <c r="F403" s="11" t="s">
        <v>42</v>
      </c>
      <c r="G403" s="45" t="s">
        <v>89</v>
      </c>
      <c r="I403" s="61">
        <v>0</v>
      </c>
      <c r="J403" s="18">
        <v>0</v>
      </c>
      <c r="K403" s="61">
        <v>70</v>
      </c>
      <c r="L403" s="18">
        <v>0</v>
      </c>
      <c r="M403" s="61">
        <v>0</v>
      </c>
      <c r="N403" s="18">
        <v>0</v>
      </c>
      <c r="O403" s="61">
        <v>0</v>
      </c>
      <c r="P403" s="18">
        <v>0</v>
      </c>
      <c r="Q403" s="61">
        <v>0</v>
      </c>
      <c r="R403" s="18">
        <v>0</v>
      </c>
      <c r="S403" s="61">
        <v>0</v>
      </c>
      <c r="T403" s="18">
        <v>0</v>
      </c>
      <c r="U403" s="61">
        <v>0</v>
      </c>
      <c r="V403" s="18">
        <v>0</v>
      </c>
      <c r="W403" s="61">
        <v>0</v>
      </c>
      <c r="X403" s="18">
        <v>0</v>
      </c>
      <c r="Y403" s="61">
        <v>0</v>
      </c>
      <c r="Z403" s="18">
        <v>0</v>
      </c>
      <c r="AA403" s="61">
        <v>0</v>
      </c>
      <c r="AB403" s="18">
        <v>0</v>
      </c>
      <c r="AC403" s="10" t="s">
        <v>57</v>
      </c>
      <c r="AD403" s="10" t="s">
        <v>58</v>
      </c>
      <c r="AE403" s="8" t="s">
        <v>71</v>
      </c>
      <c r="AF403" s="8" t="s">
        <v>71</v>
      </c>
      <c r="AG403" s="62" t="s">
        <v>90</v>
      </c>
      <c r="AH403" s="57"/>
      <c r="AI403" s="21" t="s">
        <v>71</v>
      </c>
      <c r="AJ403" s="21" t="s">
        <v>71</v>
      </c>
      <c r="AK403" s="63" t="s">
        <v>71</v>
      </c>
      <c r="AL403" s="60">
        <v>0</v>
      </c>
      <c r="AM403" s="30" t="s">
        <v>71</v>
      </c>
      <c r="AN403" s="45"/>
      <c r="AP403" s="45"/>
      <c r="AR403" s="45"/>
      <c r="AT403" s="45"/>
      <c r="AV403" s="45"/>
      <c r="AX403" s="45"/>
      <c r="AZ403" s="45"/>
      <c r="BB403" s="45"/>
      <c r="BC403" s="45"/>
      <c r="BD403" s="45"/>
      <c r="BE403" s="45"/>
      <c r="BI403" s="45"/>
      <c r="BJ403" s="45"/>
      <c r="BL403" s="45"/>
    </row>
    <row r="404" spans="1:144" s="13" customFormat="1">
      <c r="A404" s="30" t="s">
        <v>538</v>
      </c>
      <c r="B404" s="10" t="s">
        <v>47</v>
      </c>
      <c r="C404" s="9" t="s">
        <v>39</v>
      </c>
      <c r="D404" s="10" t="s">
        <v>48</v>
      </c>
      <c r="E404" s="11" t="s">
        <v>42</v>
      </c>
      <c r="F404" s="10" t="s">
        <v>41</v>
      </c>
      <c r="G404" s="14" t="s">
        <v>49</v>
      </c>
      <c r="H404" s="30" t="s">
        <v>540</v>
      </c>
      <c r="I404" s="17"/>
      <c r="J404" s="18"/>
      <c r="K404" s="17">
        <v>30.058</v>
      </c>
      <c r="L404" s="18">
        <v>0.4</v>
      </c>
      <c r="M404" s="17"/>
      <c r="N404" s="18"/>
      <c r="O404" s="17">
        <v>9.4920000000000009</v>
      </c>
      <c r="P404" s="18">
        <v>0.1</v>
      </c>
      <c r="Q404" s="17"/>
      <c r="R404" s="18"/>
      <c r="S404" s="17"/>
      <c r="T404" s="18"/>
      <c r="U404" s="17"/>
      <c r="V404" s="18"/>
      <c r="W404" s="17"/>
      <c r="X404" s="18"/>
      <c r="Y404" s="17"/>
      <c r="Z404" s="18"/>
      <c r="AA404" s="17"/>
      <c r="AB404" s="18"/>
      <c r="AC404" s="10" t="s">
        <v>45</v>
      </c>
      <c r="AD404" s="10" t="s">
        <v>46</v>
      </c>
      <c r="AE404" s="24"/>
      <c r="AF404" s="24"/>
      <c r="AG404" s="25" t="s">
        <v>152</v>
      </c>
      <c r="AH404" s="26">
        <v>1600</v>
      </c>
      <c r="AI404" s="27"/>
      <c r="AJ404" s="27"/>
      <c r="AK404" s="26"/>
      <c r="AL404" s="26"/>
      <c r="AM404" s="24" t="s">
        <v>120</v>
      </c>
    </row>
    <row r="405" spans="1:144" s="22" customFormat="1">
      <c r="A405" s="30" t="s">
        <v>538</v>
      </c>
      <c r="B405" s="10" t="s">
        <v>47</v>
      </c>
      <c r="C405" s="9" t="s">
        <v>39</v>
      </c>
      <c r="D405" s="10" t="s">
        <v>53</v>
      </c>
      <c r="E405" s="10" t="s">
        <v>54</v>
      </c>
      <c r="F405" s="10"/>
      <c r="G405" s="14" t="s">
        <v>55</v>
      </c>
      <c r="H405" s="30" t="s">
        <v>541</v>
      </c>
      <c r="I405" s="55"/>
      <c r="J405" s="18"/>
      <c r="K405" s="17">
        <v>149.5</v>
      </c>
      <c r="L405" s="18"/>
      <c r="M405" s="17"/>
      <c r="N405" s="18"/>
      <c r="O405" s="17"/>
      <c r="P405" s="18"/>
      <c r="Q405" s="17"/>
      <c r="R405" s="18"/>
      <c r="S405" s="17"/>
      <c r="T405" s="18"/>
      <c r="U405" s="17"/>
      <c r="V405" s="18"/>
      <c r="W405" s="17"/>
      <c r="X405" s="18"/>
      <c r="Y405" s="17"/>
      <c r="Z405" s="18"/>
      <c r="AA405" s="17"/>
      <c r="AB405" s="18"/>
      <c r="AC405" s="10" t="s">
        <v>57</v>
      </c>
      <c r="AD405" s="10" t="s">
        <v>58</v>
      </c>
      <c r="AE405" s="24"/>
      <c r="AF405" s="24"/>
      <c r="AG405" s="24"/>
      <c r="AH405" s="26" t="e">
        <v>#VALUE!</v>
      </c>
      <c r="AI405" s="27"/>
      <c r="AJ405" s="27"/>
      <c r="AK405" s="26"/>
      <c r="AL405" s="26"/>
      <c r="AM405" s="24"/>
    </row>
    <row r="406" spans="1:144" s="22" customFormat="1">
      <c r="A406" s="13" t="s">
        <v>542</v>
      </c>
      <c r="B406" s="9" t="s">
        <v>38</v>
      </c>
      <c r="C406" s="11" t="s">
        <v>37</v>
      </c>
      <c r="D406" s="10" t="s">
        <v>40</v>
      </c>
      <c r="E406" s="11" t="s">
        <v>42</v>
      </c>
      <c r="F406" s="10" t="s">
        <v>41</v>
      </c>
      <c r="G406" s="12" t="s">
        <v>43</v>
      </c>
      <c r="H406" s="13" t="s">
        <v>44</v>
      </c>
      <c r="I406" s="16">
        <v>0</v>
      </c>
      <c r="J406" s="15"/>
      <c r="K406" s="16">
        <v>380</v>
      </c>
      <c r="L406" s="15">
        <v>0.9</v>
      </c>
      <c r="M406" s="16">
        <v>0</v>
      </c>
      <c r="N406" s="15"/>
      <c r="O406" s="16"/>
      <c r="P406" s="15"/>
      <c r="Q406" s="16">
        <v>337</v>
      </c>
      <c r="R406" s="15">
        <v>0.8</v>
      </c>
      <c r="S406" s="16"/>
      <c r="T406" s="15"/>
      <c r="U406" s="16"/>
      <c r="V406" s="15"/>
      <c r="W406" s="16"/>
      <c r="X406" s="15"/>
      <c r="Y406" s="16">
        <v>150</v>
      </c>
      <c r="Z406" s="15">
        <v>0.4</v>
      </c>
      <c r="AA406" s="16">
        <v>140</v>
      </c>
      <c r="AB406" s="15">
        <v>0.3</v>
      </c>
      <c r="AC406" s="9" t="s">
        <v>45</v>
      </c>
      <c r="AD406" s="9" t="s">
        <v>46</v>
      </c>
      <c r="AE406" s="13"/>
      <c r="AF406" s="13"/>
      <c r="AG406" s="13"/>
      <c r="AH406" s="13"/>
      <c r="AI406" s="21"/>
      <c r="AJ406" s="21"/>
      <c r="AK406" s="13"/>
      <c r="AL406" s="13"/>
      <c r="AM406" s="13"/>
    </row>
    <row r="407" spans="1:144" s="22" customFormat="1">
      <c r="A407" s="13" t="s">
        <v>542</v>
      </c>
      <c r="B407" s="9" t="s">
        <v>38</v>
      </c>
      <c r="C407" s="11" t="s">
        <v>37</v>
      </c>
      <c r="D407" s="10" t="s">
        <v>53</v>
      </c>
      <c r="E407" s="10" t="s">
        <v>54</v>
      </c>
      <c r="F407" s="9"/>
      <c r="G407" s="12" t="s">
        <v>543</v>
      </c>
      <c r="H407" s="13" t="s">
        <v>53</v>
      </c>
      <c r="I407" s="16">
        <v>68</v>
      </c>
      <c r="J407" s="16"/>
      <c r="K407" s="16">
        <v>68</v>
      </c>
      <c r="L407" s="15"/>
      <c r="M407" s="16">
        <v>0</v>
      </c>
      <c r="N407" s="15"/>
      <c r="O407" s="16"/>
      <c r="P407" s="15"/>
      <c r="Q407" s="16"/>
      <c r="R407" s="15"/>
      <c r="S407" s="16"/>
      <c r="T407" s="15"/>
      <c r="U407" s="16"/>
      <c r="V407" s="15"/>
      <c r="W407" s="16"/>
      <c r="X407" s="15"/>
      <c r="Y407" s="16"/>
      <c r="Z407" s="15"/>
      <c r="AA407" s="16"/>
      <c r="AB407" s="15"/>
      <c r="AC407" s="143" t="s">
        <v>57</v>
      </c>
      <c r="AD407" s="82" t="s">
        <v>58</v>
      </c>
      <c r="AE407" s="13"/>
      <c r="AF407" s="13"/>
      <c r="AG407" s="13"/>
      <c r="AH407" s="13"/>
      <c r="AI407" s="21"/>
      <c r="AJ407" s="21"/>
      <c r="AK407" s="13"/>
      <c r="AL407" s="13"/>
      <c r="AM407" s="13"/>
    </row>
    <row r="408" spans="1:144" s="22" customFormat="1">
      <c r="A408" s="8" t="s">
        <v>544</v>
      </c>
      <c r="B408" s="53" t="s">
        <v>84</v>
      </c>
      <c r="C408" s="120" t="s">
        <v>37</v>
      </c>
      <c r="D408" s="10" t="s">
        <v>40</v>
      </c>
      <c r="E408" s="9" t="s">
        <v>42</v>
      </c>
      <c r="F408" s="33" t="s">
        <v>73</v>
      </c>
      <c r="G408" s="14" t="s">
        <v>539</v>
      </c>
      <c r="H408" s="14"/>
      <c r="I408" s="39">
        <v>0</v>
      </c>
      <c r="J408" s="18">
        <v>0</v>
      </c>
      <c r="K408" s="39">
        <v>430</v>
      </c>
      <c r="L408" s="18">
        <v>4.4955567171981174</v>
      </c>
      <c r="M408" s="39">
        <v>0</v>
      </c>
      <c r="N408" s="18">
        <v>0</v>
      </c>
      <c r="O408" s="39">
        <v>0</v>
      </c>
      <c r="P408" s="18">
        <v>0</v>
      </c>
      <c r="Q408" s="39">
        <v>0</v>
      </c>
      <c r="R408" s="18">
        <v>0</v>
      </c>
      <c r="S408" s="39">
        <v>0</v>
      </c>
      <c r="T408" s="18">
        <v>0</v>
      </c>
      <c r="U408" s="39">
        <v>0</v>
      </c>
      <c r="V408" s="18">
        <v>0</v>
      </c>
      <c r="W408" s="39">
        <v>0</v>
      </c>
      <c r="X408" s="18">
        <v>0</v>
      </c>
      <c r="Y408" s="39">
        <v>0</v>
      </c>
      <c r="Z408" s="18">
        <v>0</v>
      </c>
      <c r="AA408" s="39">
        <v>0</v>
      </c>
      <c r="AB408" s="18">
        <v>0</v>
      </c>
      <c r="AC408" s="10" t="s">
        <v>57</v>
      </c>
      <c r="AD408" s="10" t="s">
        <v>46</v>
      </c>
      <c r="AE408" s="8" t="s">
        <v>71</v>
      </c>
      <c r="AF408" s="8" t="s">
        <v>86</v>
      </c>
      <c r="AG408" s="62" t="s">
        <v>90</v>
      </c>
      <c r="AH408" s="57"/>
      <c r="AI408" s="21" t="s">
        <v>161</v>
      </c>
      <c r="AJ408" s="21" t="s">
        <v>161</v>
      </c>
      <c r="AK408" s="63" t="s">
        <v>162</v>
      </c>
      <c r="AL408" s="60" t="s">
        <v>71</v>
      </c>
      <c r="AM408" s="30" t="s">
        <v>264</v>
      </c>
    </row>
    <row r="409" spans="1:144" s="22" customFormat="1">
      <c r="A409" s="8" t="s">
        <v>544</v>
      </c>
      <c r="B409" s="53" t="s">
        <v>84</v>
      </c>
      <c r="C409" s="11" t="s">
        <v>37</v>
      </c>
      <c r="D409" s="10" t="s">
        <v>40</v>
      </c>
      <c r="E409" s="9" t="s">
        <v>42</v>
      </c>
      <c r="F409" s="10" t="s">
        <v>41</v>
      </c>
      <c r="G409" s="14" t="s">
        <v>85</v>
      </c>
      <c r="H409" s="14"/>
      <c r="I409" s="39">
        <v>0</v>
      </c>
      <c r="J409" s="18">
        <v>0</v>
      </c>
      <c r="K409" s="39">
        <v>0</v>
      </c>
      <c r="L409" s="18">
        <v>0</v>
      </c>
      <c r="M409" s="39">
        <v>0</v>
      </c>
      <c r="N409" s="18">
        <v>0</v>
      </c>
      <c r="O409" s="39">
        <v>141.36199999999999</v>
      </c>
      <c r="P409" s="18">
        <v>1.3108253968253969</v>
      </c>
      <c r="Q409" s="39">
        <v>0</v>
      </c>
      <c r="R409" s="18">
        <v>0</v>
      </c>
      <c r="S409" s="39">
        <v>0</v>
      </c>
      <c r="T409" s="18">
        <v>0</v>
      </c>
      <c r="U409" s="39">
        <v>0</v>
      </c>
      <c r="V409" s="18">
        <v>0</v>
      </c>
      <c r="W409" s="39">
        <v>0</v>
      </c>
      <c r="X409" s="18">
        <v>0</v>
      </c>
      <c r="Y409" s="39">
        <v>0</v>
      </c>
      <c r="Z409" s="18">
        <v>0</v>
      </c>
      <c r="AA409" s="39">
        <v>0</v>
      </c>
      <c r="AB409" s="18">
        <v>0</v>
      </c>
      <c r="AC409" s="10" t="s">
        <v>45</v>
      </c>
      <c r="AD409" s="128" t="s">
        <v>46</v>
      </c>
      <c r="AE409" s="8" t="s">
        <v>71</v>
      </c>
      <c r="AF409" s="8" t="s">
        <v>86</v>
      </c>
      <c r="AG409" s="56">
        <v>19.309999999999999</v>
      </c>
      <c r="AH409" s="57"/>
      <c r="AI409" s="21" t="s">
        <v>146</v>
      </c>
      <c r="AJ409" s="21" t="s">
        <v>146</v>
      </c>
      <c r="AK409" s="59">
        <v>0.3252200932159503</v>
      </c>
      <c r="AL409" s="60">
        <v>1.3108253968253969</v>
      </c>
      <c r="AM409" s="30" t="s">
        <v>147</v>
      </c>
    </row>
    <row r="410" spans="1:144" s="22" customFormat="1">
      <c r="A410" s="8" t="s">
        <v>544</v>
      </c>
      <c r="B410" s="10" t="s">
        <v>84</v>
      </c>
      <c r="C410" s="11" t="s">
        <v>37</v>
      </c>
      <c r="D410" s="9" t="s">
        <v>88</v>
      </c>
      <c r="E410" s="9" t="s">
        <v>42</v>
      </c>
      <c r="F410" s="11" t="s">
        <v>42</v>
      </c>
      <c r="G410" s="45" t="s">
        <v>89</v>
      </c>
      <c r="H410" s="45"/>
      <c r="I410" s="61">
        <v>0</v>
      </c>
      <c r="J410" s="18">
        <v>0</v>
      </c>
      <c r="K410" s="61">
        <v>0</v>
      </c>
      <c r="L410" s="18">
        <v>0</v>
      </c>
      <c r="M410" s="61">
        <v>0</v>
      </c>
      <c r="N410" s="18">
        <v>0</v>
      </c>
      <c r="O410" s="61">
        <v>0</v>
      </c>
      <c r="P410" s="18">
        <v>0</v>
      </c>
      <c r="Q410" s="61">
        <v>0</v>
      </c>
      <c r="R410" s="18">
        <v>0</v>
      </c>
      <c r="S410" s="61">
        <v>0</v>
      </c>
      <c r="T410" s="18">
        <v>0</v>
      </c>
      <c r="U410" s="61">
        <v>70</v>
      </c>
      <c r="V410" s="18">
        <v>0</v>
      </c>
      <c r="W410" s="61">
        <v>0</v>
      </c>
      <c r="X410" s="18">
        <v>0</v>
      </c>
      <c r="Y410" s="61">
        <v>0</v>
      </c>
      <c r="Z410" s="18">
        <v>0</v>
      </c>
      <c r="AA410" s="61">
        <v>0</v>
      </c>
      <c r="AB410" s="18">
        <v>0</v>
      </c>
      <c r="AC410" s="10" t="s">
        <v>57</v>
      </c>
      <c r="AD410" s="10" t="s">
        <v>58</v>
      </c>
      <c r="AE410" s="8" t="s">
        <v>71</v>
      </c>
      <c r="AF410" s="8" t="s">
        <v>71</v>
      </c>
      <c r="AG410" s="62" t="s">
        <v>90</v>
      </c>
      <c r="AH410" s="57"/>
      <c r="AI410" s="21" t="s">
        <v>71</v>
      </c>
      <c r="AJ410" s="21" t="s">
        <v>71</v>
      </c>
      <c r="AK410" s="63" t="s">
        <v>71</v>
      </c>
      <c r="AL410" s="60">
        <v>0</v>
      </c>
      <c r="AM410" s="30" t="s">
        <v>71</v>
      </c>
    </row>
    <row r="411" spans="1:144" s="22" customFormat="1">
      <c r="A411" s="8" t="s">
        <v>544</v>
      </c>
      <c r="B411" s="10" t="s">
        <v>47</v>
      </c>
      <c r="C411" s="11" t="s">
        <v>37</v>
      </c>
      <c r="D411" s="10" t="s">
        <v>48</v>
      </c>
      <c r="E411" s="11" t="s">
        <v>42</v>
      </c>
      <c r="F411" s="10" t="s">
        <v>41</v>
      </c>
      <c r="G411" s="14" t="s">
        <v>49</v>
      </c>
      <c r="H411" s="30" t="s">
        <v>545</v>
      </c>
      <c r="I411" s="17"/>
      <c r="J411" s="18"/>
      <c r="K411" s="17"/>
      <c r="L411" s="18"/>
      <c r="M411" s="17"/>
      <c r="N411" s="18"/>
      <c r="O411" s="17">
        <v>136.16499999999999</v>
      </c>
      <c r="P411" s="18">
        <v>1.2</v>
      </c>
      <c r="Q411" s="17"/>
      <c r="R411" s="18"/>
      <c r="S411" s="17"/>
      <c r="T411" s="18"/>
      <c r="U411" s="17"/>
      <c r="V411" s="18"/>
      <c r="W411" s="17"/>
      <c r="X411" s="18"/>
      <c r="Y411" s="17">
        <v>71.19</v>
      </c>
      <c r="Z411" s="18">
        <v>0.6</v>
      </c>
      <c r="AA411" s="17"/>
      <c r="AB411" s="18"/>
      <c r="AC411" s="10" t="s">
        <v>45</v>
      </c>
      <c r="AD411" s="10" t="s">
        <v>46</v>
      </c>
      <c r="AE411" s="24"/>
      <c r="AF411" s="24"/>
      <c r="AG411" s="25">
        <v>5.57</v>
      </c>
      <c r="AH411" s="26">
        <v>5759.9999999999991</v>
      </c>
      <c r="AI411" s="27"/>
      <c r="AJ411" s="27"/>
      <c r="AK411" s="26"/>
      <c r="AL411" s="26"/>
      <c r="AM411" s="24" t="s">
        <v>120</v>
      </c>
    </row>
    <row r="412" spans="1:144" s="34" customFormat="1">
      <c r="A412" s="8" t="s">
        <v>544</v>
      </c>
      <c r="B412" s="10" t="s">
        <v>47</v>
      </c>
      <c r="C412" s="11" t="s">
        <v>37</v>
      </c>
      <c r="D412" s="10" t="s">
        <v>53</v>
      </c>
      <c r="E412" s="10" t="s">
        <v>54</v>
      </c>
      <c r="F412" s="10"/>
      <c r="G412" s="14" t="s">
        <v>55</v>
      </c>
      <c r="H412" s="30" t="s">
        <v>546</v>
      </c>
      <c r="I412" s="17">
        <v>60</v>
      </c>
      <c r="J412" s="18"/>
      <c r="K412" s="17"/>
      <c r="L412" s="18"/>
      <c r="M412" s="17">
        <v>60</v>
      </c>
      <c r="N412" s="18"/>
      <c r="O412" s="17"/>
      <c r="P412" s="18"/>
      <c r="Q412" s="17"/>
      <c r="R412" s="18"/>
      <c r="S412" s="17"/>
      <c r="T412" s="18"/>
      <c r="U412" s="17"/>
      <c r="V412" s="18"/>
      <c r="W412" s="17"/>
      <c r="X412" s="18"/>
      <c r="Y412" s="17"/>
      <c r="Z412" s="18"/>
      <c r="AA412" s="17"/>
      <c r="AB412" s="18"/>
      <c r="AC412" s="10" t="s">
        <v>57</v>
      </c>
      <c r="AD412" s="10" t="s">
        <v>58</v>
      </c>
      <c r="AE412" s="24"/>
      <c r="AF412" s="24"/>
      <c r="AG412" s="24"/>
      <c r="AH412" s="26" t="e">
        <v>#VALUE!</v>
      </c>
      <c r="AI412" s="27"/>
      <c r="AJ412" s="27"/>
      <c r="AK412" s="26"/>
      <c r="AL412" s="26"/>
      <c r="AM412" s="24"/>
    </row>
    <row r="413" spans="1:144" s="34" customFormat="1">
      <c r="A413" s="8" t="s">
        <v>547</v>
      </c>
      <c r="B413" s="53" t="s">
        <v>84</v>
      </c>
      <c r="C413" s="11" t="s">
        <v>37</v>
      </c>
      <c r="D413" s="10" t="s">
        <v>40</v>
      </c>
      <c r="E413" s="9" t="s">
        <v>42</v>
      </c>
      <c r="F413" s="33" t="s">
        <v>73</v>
      </c>
      <c r="G413" s="14" t="s">
        <v>539</v>
      </c>
      <c r="H413" s="14"/>
      <c r="I413" s="39">
        <v>113.28963218390808</v>
      </c>
      <c r="J413" s="18">
        <v>1.3402298850574716</v>
      </c>
      <c r="K413" s="39">
        <v>113.28963218390808</v>
      </c>
      <c r="L413" s="18">
        <v>1.3402298850574716</v>
      </c>
      <c r="M413" s="39">
        <v>113.28963218390808</v>
      </c>
      <c r="N413" s="18">
        <v>1.3402298850574716</v>
      </c>
      <c r="O413" s="39">
        <v>50.350947637292478</v>
      </c>
      <c r="P413" s="18">
        <v>0.59565772669220962</v>
      </c>
      <c r="Q413" s="39">
        <v>0</v>
      </c>
      <c r="R413" s="18">
        <v>0</v>
      </c>
      <c r="S413" s="39">
        <v>0</v>
      </c>
      <c r="T413" s="18">
        <v>0</v>
      </c>
      <c r="U413" s="39">
        <v>0</v>
      </c>
      <c r="V413" s="18">
        <v>0</v>
      </c>
      <c r="W413" s="39">
        <v>0</v>
      </c>
      <c r="X413" s="18">
        <v>0</v>
      </c>
      <c r="Y413" s="39">
        <v>0</v>
      </c>
      <c r="Z413" s="18">
        <v>0</v>
      </c>
      <c r="AA413" s="39">
        <v>0</v>
      </c>
      <c r="AB413" s="18">
        <v>0</v>
      </c>
      <c r="AC413" s="10" t="s">
        <v>57</v>
      </c>
      <c r="AD413" s="10" t="s">
        <v>46</v>
      </c>
      <c r="AE413" s="8" t="s">
        <v>71</v>
      </c>
      <c r="AF413" s="8" t="s">
        <v>86</v>
      </c>
      <c r="AG413" s="62">
        <v>1.1508640000000001</v>
      </c>
      <c r="AH413" s="57"/>
      <c r="AI413" s="21" t="s">
        <v>161</v>
      </c>
      <c r="AJ413" s="21" t="s">
        <v>161</v>
      </c>
      <c r="AK413" s="63" t="s">
        <v>162</v>
      </c>
      <c r="AL413" s="60" t="s">
        <v>71</v>
      </c>
      <c r="AM413" s="30" t="s">
        <v>87</v>
      </c>
    </row>
    <row r="414" spans="1:144" s="49" customFormat="1">
      <c r="A414" s="8" t="s">
        <v>547</v>
      </c>
      <c r="B414" s="53" t="s">
        <v>84</v>
      </c>
      <c r="C414" s="11" t="s">
        <v>37</v>
      </c>
      <c r="D414" s="10" t="s">
        <v>40</v>
      </c>
      <c r="E414" s="9" t="s">
        <v>42</v>
      </c>
      <c r="F414" s="10" t="s">
        <v>41</v>
      </c>
      <c r="G414" s="14" t="s">
        <v>85</v>
      </c>
      <c r="H414" s="14"/>
      <c r="I414" s="55">
        <v>48.337123237432095</v>
      </c>
      <c r="J414" s="18">
        <v>0.76343124000000007</v>
      </c>
      <c r="K414" s="55">
        <v>48.337123237432095</v>
      </c>
      <c r="L414" s="18">
        <v>0.76343124000000007</v>
      </c>
      <c r="M414" s="55">
        <v>16.976562226527111</v>
      </c>
      <c r="N414" s="18">
        <v>0.25447708000000002</v>
      </c>
      <c r="O414" s="55">
        <v>0</v>
      </c>
      <c r="P414" s="18">
        <v>0</v>
      </c>
      <c r="Q414" s="55">
        <v>0</v>
      </c>
      <c r="R414" s="18">
        <v>0</v>
      </c>
      <c r="S414" s="55">
        <v>0</v>
      </c>
      <c r="T414" s="18">
        <v>0</v>
      </c>
      <c r="U414" s="55">
        <v>0</v>
      </c>
      <c r="V414" s="18">
        <v>0</v>
      </c>
      <c r="W414" s="55">
        <v>0</v>
      </c>
      <c r="X414" s="18">
        <v>0</v>
      </c>
      <c r="Y414" s="55">
        <v>0</v>
      </c>
      <c r="Z414" s="18">
        <v>0</v>
      </c>
      <c r="AA414" s="55">
        <v>0</v>
      </c>
      <c r="AB414" s="18">
        <v>0</v>
      </c>
      <c r="AC414" s="10" t="s">
        <v>57</v>
      </c>
      <c r="AD414" s="10" t="s">
        <v>46</v>
      </c>
      <c r="AE414" s="8" t="s">
        <v>71</v>
      </c>
      <c r="AF414" s="8" t="s">
        <v>86</v>
      </c>
      <c r="AG414" s="62">
        <v>25.447707999999999</v>
      </c>
      <c r="AH414" s="57"/>
      <c r="AI414" s="21" t="s">
        <v>146</v>
      </c>
      <c r="AJ414" s="21" t="s">
        <v>146</v>
      </c>
      <c r="AK414" s="63" t="s">
        <v>162</v>
      </c>
      <c r="AL414" s="60" t="s">
        <v>71</v>
      </c>
      <c r="AM414" s="30" t="s">
        <v>87</v>
      </c>
    </row>
    <row r="415" spans="1:144" s="49" customFormat="1">
      <c r="A415" s="8" t="s">
        <v>547</v>
      </c>
      <c r="B415" s="10" t="s">
        <v>47</v>
      </c>
      <c r="C415" s="11" t="s">
        <v>37</v>
      </c>
      <c r="D415" s="10" t="s">
        <v>48</v>
      </c>
      <c r="E415" s="11" t="s">
        <v>42</v>
      </c>
      <c r="F415" s="11" t="s">
        <v>42</v>
      </c>
      <c r="G415" s="14" t="s">
        <v>49</v>
      </c>
      <c r="H415" s="30" t="s">
        <v>548</v>
      </c>
      <c r="I415" s="17">
        <v>59.814999999999998</v>
      </c>
      <c r="J415" s="18">
        <v>0.3</v>
      </c>
      <c r="K415" s="17">
        <v>46.103000000000002</v>
      </c>
      <c r="L415" s="18">
        <v>0.29699999999999999</v>
      </c>
      <c r="M415" s="17"/>
      <c r="N415" s="18"/>
      <c r="O415" s="17"/>
      <c r="P415" s="18"/>
      <c r="Q415" s="17">
        <v>149.53800000000001</v>
      </c>
      <c r="R415" s="18">
        <v>0.8</v>
      </c>
      <c r="S415" s="17"/>
      <c r="T415" s="18"/>
      <c r="U415" s="17"/>
      <c r="V415" s="18"/>
      <c r="W415" s="17">
        <v>115.258</v>
      </c>
      <c r="X415" s="18">
        <v>0.7</v>
      </c>
      <c r="Y415" s="17"/>
      <c r="Z415" s="18"/>
      <c r="AA415" s="17"/>
      <c r="AB415" s="18"/>
      <c r="AC415" s="10" t="s">
        <v>57</v>
      </c>
      <c r="AD415" s="10" t="s">
        <v>46</v>
      </c>
      <c r="AE415" s="24"/>
      <c r="AF415" s="24"/>
      <c r="AG415" s="25"/>
      <c r="AH415" s="26">
        <v>6710.4</v>
      </c>
      <c r="AI415" s="27"/>
      <c r="AJ415" s="27"/>
      <c r="AK415" s="26"/>
      <c r="AL415" s="26"/>
      <c r="AM415" s="24" t="s">
        <v>120</v>
      </c>
    </row>
    <row r="416" spans="1:144" s="49" customFormat="1">
      <c r="A416" s="8" t="s">
        <v>547</v>
      </c>
      <c r="B416" s="10" t="s">
        <v>47</v>
      </c>
      <c r="C416" s="11" t="s">
        <v>37</v>
      </c>
      <c r="D416" s="10" t="s">
        <v>53</v>
      </c>
      <c r="E416" s="10" t="s">
        <v>54</v>
      </c>
      <c r="F416" s="10"/>
      <c r="G416" s="14" t="s">
        <v>55</v>
      </c>
      <c r="H416" s="30" t="s">
        <v>549</v>
      </c>
      <c r="I416" s="17">
        <v>133.51</v>
      </c>
      <c r="J416" s="18"/>
      <c r="K416" s="17"/>
      <c r="L416" s="18"/>
      <c r="M416" s="17">
        <v>133.51</v>
      </c>
      <c r="N416" s="18"/>
      <c r="O416" s="17"/>
      <c r="P416" s="18"/>
      <c r="Q416" s="17"/>
      <c r="R416" s="18"/>
      <c r="S416" s="17"/>
      <c r="T416" s="18"/>
      <c r="U416" s="17"/>
      <c r="V416" s="18"/>
      <c r="W416" s="17"/>
      <c r="X416" s="18"/>
      <c r="Y416" s="17"/>
      <c r="Z416" s="18"/>
      <c r="AA416" s="17"/>
      <c r="AB416" s="18"/>
      <c r="AC416" s="10" t="s">
        <v>57</v>
      </c>
      <c r="AD416" s="10" t="s">
        <v>58</v>
      </c>
      <c r="AE416" s="24"/>
      <c r="AF416" s="24"/>
      <c r="AG416" s="24"/>
      <c r="AH416" s="26" t="e">
        <v>#VALUE!</v>
      </c>
      <c r="AI416" s="27"/>
      <c r="AJ416" s="27"/>
      <c r="AK416" s="26"/>
      <c r="AL416" s="26"/>
      <c r="AM416" s="24"/>
    </row>
    <row r="417" spans="1:39" s="49" customFormat="1">
      <c r="A417" s="8" t="s">
        <v>550</v>
      </c>
      <c r="B417" s="33" t="s">
        <v>96</v>
      </c>
      <c r="C417" s="9" t="s">
        <v>39</v>
      </c>
      <c r="D417" s="10" t="s">
        <v>48</v>
      </c>
      <c r="E417" s="11" t="s">
        <v>42</v>
      </c>
      <c r="F417" s="10" t="s">
        <v>41</v>
      </c>
      <c r="G417" s="46" t="s">
        <v>551</v>
      </c>
      <c r="H417" s="34" t="s">
        <v>552</v>
      </c>
      <c r="I417" s="68">
        <v>0</v>
      </c>
      <c r="J417" s="43">
        <v>0</v>
      </c>
      <c r="K417" s="68">
        <v>0</v>
      </c>
      <c r="L417" s="43">
        <v>0</v>
      </c>
      <c r="M417" s="68"/>
      <c r="N417" s="43"/>
      <c r="O417" s="68"/>
      <c r="P417" s="68"/>
      <c r="Q417" s="68"/>
      <c r="R417" s="68"/>
      <c r="S417" s="68"/>
      <c r="T417" s="68"/>
      <c r="U417" s="68"/>
      <c r="V417" s="68"/>
      <c r="W417" s="68"/>
      <c r="X417" s="68"/>
      <c r="Y417" s="68"/>
      <c r="Z417" s="68"/>
      <c r="AA417" s="68"/>
      <c r="AB417" s="68"/>
      <c r="AC417" s="33" t="s">
        <v>57</v>
      </c>
      <c r="AD417" s="33" t="s">
        <v>46</v>
      </c>
      <c r="AE417" s="33"/>
      <c r="AF417" s="36"/>
      <c r="AG417" s="33"/>
      <c r="AH417" s="48">
        <v>0.04</v>
      </c>
      <c r="AI417" s="36" t="s">
        <v>99</v>
      </c>
      <c r="AJ417" s="36"/>
      <c r="AK417" s="36"/>
      <c r="AL417" s="36"/>
      <c r="AM417" s="34" t="s">
        <v>553</v>
      </c>
    </row>
    <row r="418" spans="1:39" s="34" customFormat="1">
      <c r="A418" s="8" t="s">
        <v>550</v>
      </c>
      <c r="B418" s="10" t="s">
        <v>47</v>
      </c>
      <c r="C418" s="9" t="s">
        <v>39</v>
      </c>
      <c r="D418" s="10" t="s">
        <v>53</v>
      </c>
      <c r="E418" s="10" t="s">
        <v>54</v>
      </c>
      <c r="F418" s="10"/>
      <c r="G418" s="14" t="s">
        <v>55</v>
      </c>
      <c r="H418" s="30" t="s">
        <v>554</v>
      </c>
      <c r="I418" s="55"/>
      <c r="J418" s="18"/>
      <c r="K418" s="17">
        <v>181.13300000000001</v>
      </c>
      <c r="L418" s="18"/>
      <c r="M418" s="17"/>
      <c r="N418" s="18"/>
      <c r="O418" s="17"/>
      <c r="P418" s="18"/>
      <c r="Q418" s="17"/>
      <c r="R418" s="18"/>
      <c r="S418" s="17"/>
      <c r="T418" s="18"/>
      <c r="U418" s="17"/>
      <c r="V418" s="18"/>
      <c r="W418" s="17"/>
      <c r="X418" s="18"/>
      <c r="Y418" s="17"/>
      <c r="Z418" s="18"/>
      <c r="AA418" s="17"/>
      <c r="AB418" s="18"/>
      <c r="AC418" s="10" t="s">
        <v>57</v>
      </c>
      <c r="AD418" s="10" t="s">
        <v>58</v>
      </c>
      <c r="AE418" s="24"/>
      <c r="AF418" s="24"/>
      <c r="AG418" s="24"/>
      <c r="AH418" s="26" t="e">
        <v>#VALUE!</v>
      </c>
      <c r="AI418" s="27"/>
      <c r="AJ418" s="27"/>
      <c r="AK418" s="26"/>
      <c r="AL418" s="26"/>
      <c r="AM418" s="24"/>
    </row>
    <row r="419" spans="1:39" s="34" customFormat="1">
      <c r="A419" s="34" t="s">
        <v>555</v>
      </c>
      <c r="B419" s="10" t="s">
        <v>47</v>
      </c>
      <c r="C419" s="11" t="s">
        <v>37</v>
      </c>
      <c r="D419" s="10" t="s">
        <v>48</v>
      </c>
      <c r="E419" s="11" t="s">
        <v>42</v>
      </c>
      <c r="F419" s="11" t="s">
        <v>42</v>
      </c>
      <c r="G419" s="14" t="s">
        <v>49</v>
      </c>
      <c r="H419" s="23" t="s">
        <v>556</v>
      </c>
      <c r="I419" s="17"/>
      <c r="J419" s="18"/>
      <c r="K419" s="17">
        <v>169.5</v>
      </c>
      <c r="L419" s="18">
        <v>1.77</v>
      </c>
      <c r="M419" s="17"/>
      <c r="N419" s="18"/>
      <c r="O419" s="17">
        <v>62.15</v>
      </c>
      <c r="P419" s="18"/>
      <c r="Q419" s="17"/>
      <c r="R419" s="18"/>
      <c r="S419" s="17"/>
      <c r="T419" s="18"/>
      <c r="U419" s="17"/>
      <c r="V419" s="18"/>
      <c r="W419" s="17"/>
      <c r="X419" s="18"/>
      <c r="Y419" s="17"/>
      <c r="Z419" s="18"/>
      <c r="AA419" s="17"/>
      <c r="AB419" s="18"/>
      <c r="AC419" s="10" t="s">
        <v>45</v>
      </c>
      <c r="AD419" s="10" t="s">
        <v>46</v>
      </c>
      <c r="AE419" s="24"/>
      <c r="AF419" s="24"/>
      <c r="AG419" s="25"/>
      <c r="AH419" s="26">
        <v>5664</v>
      </c>
      <c r="AI419" s="27"/>
      <c r="AJ419" s="27"/>
      <c r="AK419" s="26"/>
      <c r="AL419" s="26"/>
      <c r="AM419" s="24" t="s">
        <v>124</v>
      </c>
    </row>
    <row r="420" spans="1:39" s="34" customFormat="1">
      <c r="A420" s="34" t="s">
        <v>555</v>
      </c>
      <c r="B420" s="81" t="s">
        <v>47</v>
      </c>
      <c r="C420" s="11" t="s">
        <v>37</v>
      </c>
      <c r="D420" s="9" t="s">
        <v>88</v>
      </c>
      <c r="E420" s="11" t="s">
        <v>42</v>
      </c>
      <c r="F420" s="11" t="s">
        <v>42</v>
      </c>
      <c r="G420" s="83" t="s">
        <v>127</v>
      </c>
      <c r="H420" s="84" t="s">
        <v>557</v>
      </c>
      <c r="I420" s="91"/>
      <c r="J420" s="31"/>
      <c r="K420" s="17"/>
      <c r="L420" s="18"/>
      <c r="M420" s="17">
        <v>75</v>
      </c>
      <c r="N420" s="18"/>
      <c r="O420" s="17"/>
      <c r="P420" s="18"/>
      <c r="Q420" s="17"/>
      <c r="R420" s="18"/>
      <c r="S420" s="17"/>
      <c r="T420" s="18"/>
      <c r="U420" s="17"/>
      <c r="V420" s="18"/>
      <c r="W420" s="17"/>
      <c r="X420" s="18"/>
      <c r="Y420" s="17"/>
      <c r="Z420" s="18"/>
      <c r="AA420" s="17"/>
      <c r="AB420" s="18"/>
      <c r="AC420" s="10" t="s">
        <v>57</v>
      </c>
      <c r="AD420" s="10" t="s">
        <v>58</v>
      </c>
      <c r="AE420" s="24"/>
      <c r="AF420" s="85"/>
      <c r="AG420" s="25"/>
      <c r="AH420" s="26" t="e">
        <v>#VALUE!</v>
      </c>
      <c r="AI420" s="27"/>
      <c r="AJ420" s="27"/>
      <c r="AK420" s="26"/>
      <c r="AL420" s="26"/>
      <c r="AM420" s="24"/>
    </row>
    <row r="421" spans="1:39" s="34" customFormat="1">
      <c r="A421" s="34" t="s">
        <v>555</v>
      </c>
      <c r="B421" s="33" t="s">
        <v>62</v>
      </c>
      <c r="C421" s="11" t="s">
        <v>37</v>
      </c>
      <c r="D421" s="10" t="s">
        <v>48</v>
      </c>
      <c r="E421" s="11" t="s">
        <v>42</v>
      </c>
      <c r="F421" s="10" t="s">
        <v>41</v>
      </c>
      <c r="G421" s="36"/>
      <c r="H421" s="37" t="s">
        <v>64</v>
      </c>
      <c r="I421" s="39"/>
      <c r="J421" s="38"/>
      <c r="K421" s="39">
        <v>571.93499999999995</v>
      </c>
      <c r="L421" s="80">
        <v>15.1</v>
      </c>
      <c r="M421" s="39"/>
      <c r="N421" s="80"/>
      <c r="O421" s="39">
        <v>159.81</v>
      </c>
      <c r="P421" s="80">
        <v>4.2</v>
      </c>
      <c r="Q421" s="39"/>
      <c r="R421" s="38"/>
      <c r="S421" s="39"/>
      <c r="T421" s="38"/>
      <c r="U421" s="39"/>
      <c r="V421" s="95"/>
      <c r="W421" s="39"/>
      <c r="X421" s="38"/>
      <c r="Y421" s="39"/>
      <c r="Z421" s="40"/>
      <c r="AA421" s="39"/>
      <c r="AB421" s="40"/>
      <c r="AC421" s="41" t="s">
        <v>45</v>
      </c>
      <c r="AD421" s="33" t="s">
        <v>46</v>
      </c>
      <c r="AE421" s="36"/>
      <c r="AF421" s="33"/>
      <c r="AG421" s="33"/>
      <c r="AH421" s="42">
        <v>722397</v>
      </c>
      <c r="AI421" s="36" t="s">
        <v>558</v>
      </c>
      <c r="AJ421" s="36"/>
      <c r="AK421" s="44">
        <v>1</v>
      </c>
      <c r="AL421" s="39">
        <f ca="1">19.3/0.055</f>
        <v>350.90909090909093</v>
      </c>
      <c r="AM421" s="34" t="s">
        <v>559</v>
      </c>
    </row>
    <row r="422" spans="1:39" s="34" customFormat="1">
      <c r="A422" s="34" t="s">
        <v>555</v>
      </c>
      <c r="B422" s="33" t="s">
        <v>62</v>
      </c>
      <c r="C422" s="11" t="s">
        <v>37</v>
      </c>
      <c r="D422" s="9" t="s">
        <v>88</v>
      </c>
      <c r="E422" s="11" t="s">
        <v>42</v>
      </c>
      <c r="F422" s="10" t="s">
        <v>41</v>
      </c>
      <c r="G422" s="36" t="s">
        <v>146</v>
      </c>
      <c r="H422" s="34" t="s">
        <v>194</v>
      </c>
      <c r="I422" s="39"/>
      <c r="J422" s="40"/>
      <c r="K422" s="39">
        <v>91.375</v>
      </c>
      <c r="L422" s="40"/>
      <c r="M422" s="39"/>
      <c r="N422" s="40"/>
      <c r="O422" s="39"/>
      <c r="P422" s="40"/>
      <c r="Q422" s="39"/>
      <c r="R422" s="40"/>
      <c r="S422" s="39"/>
      <c r="T422" s="40"/>
      <c r="U422" s="39"/>
      <c r="V422" s="40"/>
      <c r="W422" s="39"/>
      <c r="X422" s="40"/>
      <c r="Y422" s="39"/>
      <c r="Z422" s="40"/>
      <c r="AA422" s="39"/>
      <c r="AB422" s="40"/>
      <c r="AC422" s="48"/>
      <c r="AD422" s="90"/>
      <c r="AE422" s="33"/>
      <c r="AF422" s="33"/>
      <c r="AG422" s="33"/>
      <c r="AI422" s="36"/>
      <c r="AJ422" s="36"/>
    </row>
    <row r="423" spans="1:39" s="34" customFormat="1">
      <c r="A423" s="34" t="s">
        <v>555</v>
      </c>
      <c r="B423" s="33" t="s">
        <v>62</v>
      </c>
      <c r="C423" s="11" t="s">
        <v>37</v>
      </c>
      <c r="D423" s="10" t="s">
        <v>53</v>
      </c>
      <c r="E423" s="10" t="s">
        <v>54</v>
      </c>
      <c r="F423" s="33"/>
      <c r="G423" s="36" t="s">
        <v>54</v>
      </c>
      <c r="H423" s="36" t="s">
        <v>121</v>
      </c>
      <c r="I423" s="39"/>
      <c r="J423" s="40"/>
      <c r="K423" s="39">
        <v>103.648275</v>
      </c>
      <c r="L423" s="40"/>
      <c r="M423" s="39"/>
      <c r="N423" s="40"/>
      <c r="O423" s="39"/>
      <c r="P423" s="40"/>
      <c r="Q423" s="39"/>
      <c r="R423" s="40"/>
      <c r="S423" s="39"/>
      <c r="T423" s="40"/>
      <c r="U423" s="39"/>
      <c r="V423" s="40"/>
      <c r="W423" s="39"/>
      <c r="X423" s="40"/>
      <c r="Y423" s="39"/>
      <c r="Z423" s="40"/>
      <c r="AA423" s="39"/>
      <c r="AB423" s="40"/>
      <c r="AC423" s="41" t="s">
        <v>57</v>
      </c>
      <c r="AD423" s="33" t="s">
        <v>58</v>
      </c>
      <c r="AE423" s="36"/>
      <c r="AF423" s="33"/>
      <c r="AG423" s="33"/>
      <c r="AI423" s="36" t="s">
        <v>71</v>
      </c>
      <c r="AJ423" s="36"/>
      <c r="AK423" s="44"/>
      <c r="AL423" s="39" t="s">
        <v>71</v>
      </c>
      <c r="AM423" s="34" t="s">
        <v>560</v>
      </c>
    </row>
    <row r="424" spans="1:39" s="34" customFormat="1">
      <c r="A424" s="34" t="s">
        <v>561</v>
      </c>
      <c r="B424" s="10" t="s">
        <v>47</v>
      </c>
      <c r="C424" s="10" t="s">
        <v>562</v>
      </c>
      <c r="D424" s="9" t="s">
        <v>88</v>
      </c>
      <c r="E424" s="10" t="s">
        <v>68</v>
      </c>
      <c r="F424" s="10"/>
      <c r="G424" s="14" t="s">
        <v>564</v>
      </c>
      <c r="H424" s="23" t="s">
        <v>565</v>
      </c>
      <c r="I424" s="17">
        <v>75</v>
      </c>
      <c r="J424" s="18"/>
      <c r="K424" s="17"/>
      <c r="L424" s="18"/>
      <c r="M424" s="17"/>
      <c r="N424" s="18"/>
      <c r="O424" s="17"/>
      <c r="P424" s="18"/>
      <c r="Q424" s="17"/>
      <c r="R424" s="18"/>
      <c r="S424" s="17"/>
      <c r="T424" s="18"/>
      <c r="U424" s="17"/>
      <c r="V424" s="18"/>
      <c r="W424" s="17"/>
      <c r="X424" s="18"/>
      <c r="Y424" s="17"/>
      <c r="Z424" s="18"/>
      <c r="AA424" s="17"/>
      <c r="AB424" s="18"/>
      <c r="AC424" s="145" t="s">
        <v>57</v>
      </c>
      <c r="AD424" s="10" t="s">
        <v>58</v>
      </c>
      <c r="AE424" s="24"/>
      <c r="AF424" s="24"/>
      <c r="AG424" s="24"/>
      <c r="AH424" s="26" t="e">
        <v>#VALUE!</v>
      </c>
      <c r="AI424" s="27"/>
      <c r="AJ424" s="27"/>
      <c r="AK424" s="26"/>
      <c r="AL424" s="26"/>
      <c r="AM424" s="24" t="s">
        <v>124</v>
      </c>
    </row>
    <row r="425" spans="1:39" s="34" customFormat="1">
      <c r="A425" s="34" t="s">
        <v>561</v>
      </c>
      <c r="B425" s="10" t="s">
        <v>47</v>
      </c>
      <c r="C425" s="10" t="s">
        <v>562</v>
      </c>
      <c r="D425" s="10" t="s">
        <v>319</v>
      </c>
      <c r="E425" s="10" t="s">
        <v>68</v>
      </c>
      <c r="F425" s="10"/>
      <c r="G425" s="14" t="s">
        <v>564</v>
      </c>
      <c r="H425" s="23" t="s">
        <v>566</v>
      </c>
      <c r="I425" s="52"/>
      <c r="J425" s="30"/>
      <c r="K425" s="17">
        <v>132</v>
      </c>
      <c r="L425" s="18">
        <v>10</v>
      </c>
      <c r="M425" s="17"/>
      <c r="N425" s="18"/>
      <c r="O425" s="17"/>
      <c r="P425" s="18"/>
      <c r="Q425" s="17"/>
      <c r="R425" s="18"/>
      <c r="S425" s="17"/>
      <c r="T425" s="18"/>
      <c r="U425" s="17"/>
      <c r="V425" s="18"/>
      <c r="W425" s="17"/>
      <c r="X425" s="18"/>
      <c r="Y425" s="17"/>
      <c r="Z425" s="18"/>
      <c r="AA425" s="17"/>
      <c r="AB425" s="18"/>
      <c r="AC425" s="145" t="s">
        <v>57</v>
      </c>
      <c r="AD425" s="10" t="s">
        <v>58</v>
      </c>
      <c r="AE425" s="24"/>
      <c r="AF425" s="24"/>
      <c r="AG425" s="24"/>
      <c r="AH425" s="26">
        <v>32000</v>
      </c>
      <c r="AI425" s="27"/>
      <c r="AJ425" s="27"/>
      <c r="AK425" s="26"/>
      <c r="AL425" s="26"/>
      <c r="AM425" s="24" t="s">
        <v>124</v>
      </c>
    </row>
    <row r="426" spans="1:39" s="34" customFormat="1">
      <c r="A426" s="34" t="s">
        <v>561</v>
      </c>
      <c r="B426" s="10" t="s">
        <v>47</v>
      </c>
      <c r="C426" s="10" t="s">
        <v>562</v>
      </c>
      <c r="D426" s="10" t="s">
        <v>319</v>
      </c>
      <c r="E426" s="10" t="s">
        <v>209</v>
      </c>
      <c r="F426" s="10"/>
      <c r="G426" s="30" t="s">
        <v>339</v>
      </c>
      <c r="H426" s="23" t="s">
        <v>567</v>
      </c>
      <c r="I426" s="146"/>
      <c r="J426" s="31"/>
      <c r="K426" s="91">
        <v>150</v>
      </c>
      <c r="L426" s="31"/>
      <c r="M426" s="91"/>
      <c r="N426" s="31"/>
      <c r="O426" s="91"/>
      <c r="P426" s="31"/>
      <c r="Q426" s="91"/>
      <c r="R426" s="31"/>
      <c r="S426" s="91"/>
      <c r="T426" s="31"/>
      <c r="U426" s="91"/>
      <c r="V426" s="31"/>
      <c r="W426" s="91"/>
      <c r="X426" s="31"/>
      <c r="Y426" s="91"/>
      <c r="Z426" s="31"/>
      <c r="AA426" s="91"/>
      <c r="AB426" s="31"/>
      <c r="AC426" s="10" t="s">
        <v>57</v>
      </c>
      <c r="AD426" s="10" t="s">
        <v>58</v>
      </c>
      <c r="AE426" s="30"/>
      <c r="AF426" s="30"/>
      <c r="AG426" s="30"/>
      <c r="AH426" s="26" t="e">
        <v>#VALUE!</v>
      </c>
      <c r="AI426" s="27"/>
      <c r="AJ426" s="27"/>
      <c r="AK426" s="26"/>
      <c r="AL426" s="26"/>
      <c r="AM426" s="30"/>
    </row>
    <row r="427" spans="1:39" s="34" customFormat="1">
      <c r="A427" s="34" t="s">
        <v>561</v>
      </c>
      <c r="B427" s="33" t="s">
        <v>62</v>
      </c>
      <c r="C427" s="10" t="s">
        <v>562</v>
      </c>
      <c r="D427" s="9" t="s">
        <v>88</v>
      </c>
      <c r="E427" s="10" t="s">
        <v>68</v>
      </c>
      <c r="F427" s="33"/>
      <c r="G427" s="36" t="s">
        <v>69</v>
      </c>
      <c r="H427" s="36" t="s">
        <v>563</v>
      </c>
      <c r="I427" s="39">
        <v>75.25</v>
      </c>
      <c r="J427" s="40">
        <v>0</v>
      </c>
      <c r="K427" s="39">
        <v>0</v>
      </c>
      <c r="L427" s="40"/>
      <c r="M427" s="39">
        <v>0</v>
      </c>
      <c r="N427" s="40"/>
      <c r="O427" s="39">
        <v>0</v>
      </c>
      <c r="P427" s="40"/>
      <c r="Q427" s="39">
        <v>0</v>
      </c>
      <c r="R427" s="40"/>
      <c r="S427" s="39">
        <v>0</v>
      </c>
      <c r="T427" s="40"/>
      <c r="U427" s="39">
        <v>0</v>
      </c>
      <c r="V427" s="40"/>
      <c r="W427" s="39">
        <v>0</v>
      </c>
      <c r="X427" s="40"/>
      <c r="Y427" s="39">
        <v>0</v>
      </c>
      <c r="Z427" s="40"/>
      <c r="AA427" s="39">
        <v>0</v>
      </c>
      <c r="AB427" s="40"/>
      <c r="AC427" s="41" t="s">
        <v>57</v>
      </c>
      <c r="AD427" s="33" t="s">
        <v>58</v>
      </c>
      <c r="AE427" s="36"/>
      <c r="AF427" s="33"/>
      <c r="AG427" s="33"/>
      <c r="AI427" s="36" t="s">
        <v>71</v>
      </c>
      <c r="AJ427" s="36"/>
      <c r="AK427" s="44"/>
      <c r="AL427" s="39" t="s">
        <v>71</v>
      </c>
    </row>
    <row r="428" spans="1:39" s="34" customFormat="1">
      <c r="A428" s="8" t="s">
        <v>568</v>
      </c>
      <c r="B428" s="100" t="s">
        <v>214</v>
      </c>
      <c r="C428" s="10" t="s">
        <v>562</v>
      </c>
      <c r="D428" s="10" t="s">
        <v>67</v>
      </c>
      <c r="E428" s="10" t="s">
        <v>68</v>
      </c>
      <c r="F428" s="104"/>
      <c r="G428" s="147" t="s">
        <v>215</v>
      </c>
      <c r="H428" s="147" t="s">
        <v>569</v>
      </c>
      <c r="I428" s="39">
        <v>1000</v>
      </c>
      <c r="J428" s="28"/>
      <c r="K428" s="148"/>
      <c r="L428" s="28"/>
      <c r="M428" s="148"/>
      <c r="N428" s="28"/>
      <c r="O428" s="148"/>
      <c r="P428" s="28"/>
      <c r="Q428" s="148"/>
      <c r="R428" s="28"/>
      <c r="S428" s="148"/>
      <c r="T428" s="28"/>
      <c r="U428" s="148"/>
      <c r="V428" s="28"/>
      <c r="W428" s="148"/>
      <c r="X428" s="28"/>
      <c r="Y428" s="148"/>
      <c r="Z428" s="28"/>
      <c r="AA428" s="148"/>
      <c r="AB428" s="28"/>
      <c r="AC428" s="28"/>
      <c r="AD428" s="169"/>
      <c r="AE428" s="147"/>
      <c r="AF428" s="28"/>
      <c r="AG428" s="28"/>
      <c r="AH428" s="28"/>
      <c r="AI428" s="105"/>
      <c r="AJ428" s="105"/>
      <c r="AK428" s="28"/>
      <c r="AL428" s="28"/>
      <c r="AM428" s="28"/>
    </row>
    <row r="429" spans="1:39" s="34" customFormat="1">
      <c r="A429" s="8" t="s">
        <v>568</v>
      </c>
      <c r="B429" s="10" t="s">
        <v>47</v>
      </c>
      <c r="C429" s="10" t="s">
        <v>562</v>
      </c>
      <c r="D429" s="10" t="s">
        <v>48</v>
      </c>
      <c r="E429" s="11" t="s">
        <v>42</v>
      </c>
      <c r="F429" s="10" t="s">
        <v>41</v>
      </c>
      <c r="G429" s="30" t="s">
        <v>49</v>
      </c>
      <c r="H429" s="23" t="s">
        <v>570</v>
      </c>
      <c r="I429" s="91"/>
      <c r="J429" s="31"/>
      <c r="K429" s="91"/>
      <c r="L429" s="31"/>
      <c r="M429" s="91"/>
      <c r="N429" s="31"/>
      <c r="O429" s="91">
        <v>119.78</v>
      </c>
      <c r="P429" s="31"/>
      <c r="Q429" s="91"/>
      <c r="R429" s="31"/>
      <c r="S429" s="91"/>
      <c r="T429" s="31"/>
      <c r="U429" s="91"/>
      <c r="V429" s="31"/>
      <c r="W429" s="91"/>
      <c r="X429" s="31"/>
      <c r="Y429" s="91">
        <v>50.85</v>
      </c>
      <c r="Z429" s="31"/>
      <c r="AA429" s="91"/>
      <c r="AB429" s="31"/>
      <c r="AC429" s="10" t="s">
        <v>45</v>
      </c>
      <c r="AD429" s="10" t="s">
        <v>46</v>
      </c>
      <c r="AE429" s="30"/>
      <c r="AF429" s="30"/>
      <c r="AG429" s="93" t="s">
        <v>152</v>
      </c>
      <c r="AH429" s="26" t="e">
        <v>#VALUE!</v>
      </c>
      <c r="AI429" s="27"/>
      <c r="AJ429" s="27"/>
      <c r="AK429" s="26"/>
      <c r="AL429" s="26"/>
      <c r="AM429" s="30"/>
    </row>
    <row r="430" spans="1:39" s="34" customFormat="1">
      <c r="A430" s="8" t="s">
        <v>568</v>
      </c>
      <c r="B430" s="10" t="s">
        <v>47</v>
      </c>
      <c r="C430" s="10" t="s">
        <v>562</v>
      </c>
      <c r="D430" s="9" t="s">
        <v>88</v>
      </c>
      <c r="E430" s="10" t="s">
        <v>68</v>
      </c>
      <c r="F430" s="10"/>
      <c r="G430" s="14" t="s">
        <v>564</v>
      </c>
      <c r="H430" s="14" t="s">
        <v>571</v>
      </c>
      <c r="I430" s="91"/>
      <c r="J430" s="31"/>
      <c r="K430" s="91"/>
      <c r="L430" s="31"/>
      <c r="M430" s="91"/>
      <c r="N430" s="31"/>
      <c r="O430" s="91"/>
      <c r="P430" s="31"/>
      <c r="Q430" s="91"/>
      <c r="R430" s="31"/>
      <c r="S430" s="91"/>
      <c r="T430" s="31"/>
      <c r="U430" s="91"/>
      <c r="V430" s="31"/>
      <c r="W430" s="91"/>
      <c r="X430" s="31"/>
      <c r="Y430" s="91"/>
      <c r="Z430" s="31"/>
      <c r="AA430" s="91"/>
      <c r="AB430" s="31"/>
      <c r="AC430" s="10"/>
      <c r="AD430" s="10"/>
      <c r="AE430" s="30"/>
      <c r="AF430" s="30"/>
      <c r="AG430" s="30"/>
      <c r="AH430" s="26"/>
      <c r="AI430" s="27"/>
      <c r="AJ430" s="27"/>
      <c r="AK430" s="26"/>
      <c r="AL430" s="26"/>
      <c r="AM430" s="30"/>
    </row>
    <row r="431" spans="1:39" s="34" customFormat="1">
      <c r="A431" s="34" t="s">
        <v>572</v>
      </c>
      <c r="B431" s="129" t="s">
        <v>47</v>
      </c>
      <c r="C431" s="10" t="s">
        <v>562</v>
      </c>
      <c r="D431" s="10" t="s">
        <v>319</v>
      </c>
      <c r="E431" s="10" t="s">
        <v>68</v>
      </c>
      <c r="F431" s="129"/>
      <c r="G431" s="149" t="s">
        <v>564</v>
      </c>
      <c r="H431" s="23" t="s">
        <v>574</v>
      </c>
      <c r="I431" s="17">
        <v>132</v>
      </c>
      <c r="J431" s="20">
        <v>10</v>
      </c>
      <c r="K431" s="17"/>
      <c r="L431" s="20"/>
      <c r="M431" s="17"/>
      <c r="N431" s="20"/>
      <c r="O431" s="17"/>
      <c r="P431" s="20"/>
      <c r="Q431" s="17"/>
      <c r="R431" s="20"/>
      <c r="S431" s="17"/>
      <c r="T431" s="20"/>
      <c r="U431" s="17"/>
      <c r="V431" s="20"/>
      <c r="W431" s="17"/>
      <c r="X431" s="20"/>
      <c r="Y431" s="55"/>
      <c r="Z431" s="20"/>
      <c r="AA431" s="55"/>
      <c r="AB431" s="20"/>
      <c r="AC431" s="9" t="s">
        <v>57</v>
      </c>
      <c r="AD431" s="9" t="s">
        <v>58</v>
      </c>
      <c r="AE431" s="13"/>
      <c r="AF431" s="13"/>
      <c r="AG431" s="13"/>
      <c r="AH431" s="26">
        <v>32000</v>
      </c>
      <c r="AI431" s="27"/>
      <c r="AJ431" s="27"/>
      <c r="AK431" s="26"/>
      <c r="AL431" s="26"/>
      <c r="AM431" s="150" t="s">
        <v>575</v>
      </c>
    </row>
    <row r="432" spans="1:39" s="34" customFormat="1">
      <c r="A432" s="34" t="s">
        <v>572</v>
      </c>
      <c r="B432" s="33" t="s">
        <v>62</v>
      </c>
      <c r="C432" s="10" t="s">
        <v>562</v>
      </c>
      <c r="D432" s="10" t="s">
        <v>67</v>
      </c>
      <c r="E432" s="10" t="s">
        <v>68</v>
      </c>
      <c r="F432" s="33"/>
      <c r="G432" s="36" t="s">
        <v>69</v>
      </c>
      <c r="H432" s="36" t="s">
        <v>70</v>
      </c>
      <c r="I432" s="39">
        <v>425.7</v>
      </c>
      <c r="J432" s="40">
        <v>30</v>
      </c>
      <c r="K432" s="39"/>
      <c r="L432" s="40"/>
      <c r="M432" s="39">
        <v>0</v>
      </c>
      <c r="N432" s="40"/>
      <c r="O432" s="39">
        <v>0</v>
      </c>
      <c r="P432" s="40"/>
      <c r="Q432" s="39">
        <v>0</v>
      </c>
      <c r="R432" s="40"/>
      <c r="S432" s="39">
        <v>0</v>
      </c>
      <c r="T432" s="40"/>
      <c r="U432" s="39">
        <v>0</v>
      </c>
      <c r="V432" s="40"/>
      <c r="W432" s="39">
        <v>0</v>
      </c>
      <c r="X432" s="40"/>
      <c r="Y432" s="39">
        <v>0</v>
      </c>
      <c r="Z432" s="40"/>
      <c r="AA432" s="39">
        <v>0</v>
      </c>
      <c r="AB432" s="40"/>
      <c r="AC432" s="41" t="s">
        <v>57</v>
      </c>
      <c r="AD432" s="33" t="s">
        <v>58</v>
      </c>
      <c r="AE432" s="36"/>
      <c r="AF432" s="33"/>
      <c r="AG432" s="33"/>
      <c r="AI432" s="36" t="s">
        <v>71</v>
      </c>
      <c r="AJ432" s="36"/>
      <c r="AK432" s="44">
        <v>0</v>
      </c>
      <c r="AL432" s="39"/>
      <c r="AM432" s="34" t="s">
        <v>573</v>
      </c>
    </row>
    <row r="433" spans="1:39" s="34" customFormat="1">
      <c r="A433" s="151" t="s">
        <v>576</v>
      </c>
      <c r="B433" s="10" t="s">
        <v>47</v>
      </c>
      <c r="C433" s="10" t="s">
        <v>562</v>
      </c>
      <c r="D433" s="9" t="s">
        <v>88</v>
      </c>
      <c r="E433" s="10" t="s">
        <v>68</v>
      </c>
      <c r="F433" s="10"/>
      <c r="G433" s="14" t="s">
        <v>564</v>
      </c>
      <c r="H433" s="23" t="s">
        <v>577</v>
      </c>
      <c r="I433" s="91">
        <v>30</v>
      </c>
      <c r="J433" s="31"/>
      <c r="K433" s="91"/>
      <c r="L433" s="31"/>
      <c r="M433" s="91"/>
      <c r="N433" s="31"/>
      <c r="O433" s="91"/>
      <c r="P433" s="31"/>
      <c r="Q433" s="91"/>
      <c r="R433" s="31"/>
      <c r="S433" s="91"/>
      <c r="T433" s="31"/>
      <c r="U433" s="91"/>
      <c r="V433" s="31"/>
      <c r="W433" s="91"/>
      <c r="X433" s="31"/>
      <c r="Y433" s="91"/>
      <c r="Z433" s="31"/>
      <c r="AA433" s="91"/>
      <c r="AB433" s="31"/>
      <c r="AC433" s="10" t="s">
        <v>57</v>
      </c>
      <c r="AD433" s="10" t="s">
        <v>58</v>
      </c>
      <c r="AE433" s="30"/>
      <c r="AF433" s="30"/>
      <c r="AG433" s="30"/>
      <c r="AH433" s="26" t="e">
        <v>#VALUE!</v>
      </c>
      <c r="AI433" s="27"/>
      <c r="AJ433" s="27"/>
      <c r="AK433" s="26"/>
      <c r="AL433" s="26"/>
      <c r="AM433" s="30" t="s">
        <v>124</v>
      </c>
    </row>
    <row r="434" spans="1:39" s="34" customFormat="1">
      <c r="A434" s="151" t="s">
        <v>576</v>
      </c>
      <c r="B434" s="53" t="s">
        <v>47</v>
      </c>
      <c r="C434" s="10" t="s">
        <v>562</v>
      </c>
      <c r="D434" s="10" t="s">
        <v>319</v>
      </c>
      <c r="E434" s="10" t="s">
        <v>68</v>
      </c>
      <c r="F434" s="10"/>
      <c r="G434" s="14" t="s">
        <v>564</v>
      </c>
      <c r="H434" s="23" t="s">
        <v>578</v>
      </c>
      <c r="I434" s="17"/>
      <c r="J434" s="18"/>
      <c r="K434" s="17">
        <v>230</v>
      </c>
      <c r="L434" s="18"/>
      <c r="M434" s="17"/>
      <c r="N434" s="18"/>
      <c r="O434" s="17"/>
      <c r="P434" s="18"/>
      <c r="Q434" s="17"/>
      <c r="R434" s="18"/>
      <c r="S434" s="17"/>
      <c r="T434" s="18"/>
      <c r="U434" s="17"/>
      <c r="V434" s="18"/>
      <c r="W434" s="17"/>
      <c r="X434" s="18"/>
      <c r="Y434" s="17"/>
      <c r="Z434" s="18"/>
      <c r="AA434" s="17"/>
      <c r="AB434" s="18"/>
      <c r="AC434" s="10" t="s">
        <v>57</v>
      </c>
      <c r="AD434" s="10" t="s">
        <v>58</v>
      </c>
      <c r="AE434" s="8"/>
      <c r="AF434" s="10"/>
      <c r="AG434" s="10"/>
      <c r="AH434" s="26" t="e">
        <v>#VALUE!</v>
      </c>
      <c r="AI434" s="27"/>
      <c r="AJ434" s="27"/>
      <c r="AK434" s="29"/>
      <c r="AL434" s="29"/>
      <c r="AM434" s="30" t="s">
        <v>124</v>
      </c>
    </row>
    <row r="435" spans="1:39" s="34" customFormat="1">
      <c r="A435" s="151" t="s">
        <v>576</v>
      </c>
      <c r="B435" s="33" t="s">
        <v>62</v>
      </c>
      <c r="C435" s="10" t="s">
        <v>562</v>
      </c>
      <c r="D435" s="9" t="s">
        <v>88</v>
      </c>
      <c r="E435" s="10" t="s">
        <v>68</v>
      </c>
      <c r="F435" s="33"/>
      <c r="G435" s="36" t="s">
        <v>69</v>
      </c>
      <c r="H435" s="36" t="s">
        <v>563</v>
      </c>
      <c r="I435" s="39">
        <v>75.25</v>
      </c>
      <c r="J435" s="40">
        <v>0</v>
      </c>
      <c r="K435" s="39">
        <v>0</v>
      </c>
      <c r="L435" s="40"/>
      <c r="M435" s="39">
        <v>0</v>
      </c>
      <c r="N435" s="40"/>
      <c r="O435" s="39">
        <v>0</v>
      </c>
      <c r="P435" s="40"/>
      <c r="Q435" s="39">
        <v>0</v>
      </c>
      <c r="R435" s="40"/>
      <c r="S435" s="39">
        <v>0</v>
      </c>
      <c r="T435" s="40"/>
      <c r="U435" s="39">
        <v>0</v>
      </c>
      <c r="V435" s="40"/>
      <c r="W435" s="39">
        <v>0</v>
      </c>
      <c r="X435" s="40"/>
      <c r="Y435" s="39">
        <v>0</v>
      </c>
      <c r="Z435" s="40"/>
      <c r="AA435" s="39">
        <v>0</v>
      </c>
      <c r="AB435" s="40"/>
      <c r="AC435" s="41" t="s">
        <v>57</v>
      </c>
      <c r="AD435" s="33" t="s">
        <v>58</v>
      </c>
      <c r="AE435" s="36"/>
      <c r="AF435" s="33"/>
      <c r="AG435" s="33"/>
      <c r="AI435" s="36" t="s">
        <v>71</v>
      </c>
      <c r="AJ435" s="36"/>
      <c r="AK435" s="44"/>
      <c r="AL435" s="39" t="s">
        <v>71</v>
      </c>
    </row>
    <row r="436" spans="1:39" s="34" customFormat="1">
      <c r="A436" s="14" t="s">
        <v>579</v>
      </c>
      <c r="B436" s="10" t="s">
        <v>47</v>
      </c>
      <c r="C436" s="10" t="s">
        <v>562</v>
      </c>
      <c r="D436" s="10" t="s">
        <v>319</v>
      </c>
      <c r="E436" s="11" t="s">
        <v>42</v>
      </c>
      <c r="F436" s="11" t="s">
        <v>42</v>
      </c>
      <c r="G436" s="14" t="s">
        <v>344</v>
      </c>
      <c r="H436" s="152" t="s">
        <v>580</v>
      </c>
      <c r="I436" s="113">
        <v>150</v>
      </c>
      <c r="J436" s="18"/>
      <c r="K436" s="113">
        <v>150</v>
      </c>
      <c r="L436" s="18"/>
      <c r="M436" s="17">
        <v>150</v>
      </c>
      <c r="N436" s="18"/>
      <c r="O436" s="17"/>
      <c r="P436" s="18"/>
      <c r="Q436" s="17"/>
      <c r="R436" s="18"/>
      <c r="S436" s="17"/>
      <c r="T436" s="18"/>
      <c r="U436" s="17"/>
      <c r="V436" s="18"/>
      <c r="W436" s="17"/>
      <c r="X436" s="18"/>
      <c r="Y436" s="17"/>
      <c r="Z436" s="18"/>
      <c r="AA436" s="17"/>
      <c r="AB436" s="18"/>
      <c r="AC436" s="10"/>
      <c r="AD436" s="10"/>
      <c r="AE436" s="24"/>
      <c r="AF436" s="24"/>
      <c r="AG436" s="24"/>
      <c r="AH436" s="26" t="e">
        <v>#VALUE!</v>
      </c>
      <c r="AI436" s="27"/>
      <c r="AJ436" s="27"/>
      <c r="AK436" s="26"/>
      <c r="AL436" s="26"/>
      <c r="AM436" s="24"/>
    </row>
    <row r="437" spans="1:39" s="34" customFormat="1">
      <c r="A437" s="14" t="s">
        <v>579</v>
      </c>
      <c r="B437" s="10" t="s">
        <v>47</v>
      </c>
      <c r="C437" s="10" t="s">
        <v>562</v>
      </c>
      <c r="D437" s="9" t="s">
        <v>88</v>
      </c>
      <c r="E437" s="11" t="s">
        <v>42</v>
      </c>
      <c r="F437" s="11" t="s">
        <v>42</v>
      </c>
      <c r="G437" s="14" t="s">
        <v>344</v>
      </c>
      <c r="H437" s="152" t="s">
        <v>580</v>
      </c>
      <c r="I437" s="113">
        <v>15</v>
      </c>
      <c r="J437" s="18"/>
      <c r="K437" s="113"/>
      <c r="L437" s="18"/>
      <c r="M437" s="17"/>
      <c r="N437" s="18"/>
      <c r="O437" s="17"/>
      <c r="P437" s="18"/>
      <c r="Q437" s="17"/>
      <c r="R437" s="18"/>
      <c r="S437" s="17"/>
      <c r="T437" s="18"/>
      <c r="U437" s="17"/>
      <c r="V437" s="18"/>
      <c r="W437" s="17"/>
      <c r="X437" s="18"/>
      <c r="Y437" s="17"/>
      <c r="Z437" s="18"/>
      <c r="AA437" s="17"/>
      <c r="AB437" s="18"/>
      <c r="AC437" s="10" t="s">
        <v>57</v>
      </c>
      <c r="AD437" s="10" t="s">
        <v>58</v>
      </c>
      <c r="AE437" s="24"/>
      <c r="AF437" s="24"/>
      <c r="AG437" s="24"/>
      <c r="AH437" s="26"/>
      <c r="AI437" s="27"/>
      <c r="AJ437" s="27"/>
      <c r="AK437" s="26"/>
      <c r="AL437" s="26"/>
      <c r="AM437" s="24"/>
    </row>
    <row r="438" spans="1:39" s="34" customFormat="1">
      <c r="A438" s="14" t="s">
        <v>579</v>
      </c>
      <c r="B438" s="53" t="s">
        <v>47</v>
      </c>
      <c r="C438" s="10" t="s">
        <v>562</v>
      </c>
      <c r="D438" s="9" t="s">
        <v>88</v>
      </c>
      <c r="E438" s="10" t="s">
        <v>68</v>
      </c>
      <c r="F438" s="53"/>
      <c r="G438" s="14" t="s">
        <v>344</v>
      </c>
      <c r="H438" s="23" t="s">
        <v>581</v>
      </c>
      <c r="I438" s="17">
        <v>15</v>
      </c>
      <c r="J438" s="18"/>
      <c r="K438" s="17"/>
      <c r="L438" s="18"/>
      <c r="M438" s="17"/>
      <c r="N438" s="18"/>
      <c r="O438" s="17"/>
      <c r="P438" s="18"/>
      <c r="Q438" s="17"/>
      <c r="R438" s="18"/>
      <c r="S438" s="17"/>
      <c r="T438" s="18"/>
      <c r="U438" s="17"/>
      <c r="V438" s="18"/>
      <c r="W438" s="17"/>
      <c r="X438" s="18"/>
      <c r="Y438" s="17"/>
      <c r="Z438" s="18"/>
      <c r="AA438" s="17"/>
      <c r="AB438" s="18"/>
      <c r="AC438" s="10" t="s">
        <v>57</v>
      </c>
      <c r="AD438" s="10" t="s">
        <v>58</v>
      </c>
      <c r="AE438" s="8"/>
      <c r="AF438" s="10"/>
      <c r="AG438" s="10"/>
      <c r="AH438" s="26"/>
      <c r="AI438" s="27"/>
      <c r="AJ438" s="27"/>
      <c r="AK438" s="29"/>
      <c r="AL438" s="29"/>
      <c r="AM438" s="30"/>
    </row>
    <row r="439" spans="1:39" s="34" customFormat="1">
      <c r="A439" s="14" t="s">
        <v>579</v>
      </c>
      <c r="B439" s="10" t="s">
        <v>47</v>
      </c>
      <c r="C439" s="10" t="s">
        <v>562</v>
      </c>
      <c r="D439" s="10" t="s">
        <v>319</v>
      </c>
      <c r="E439" s="10" t="s">
        <v>68</v>
      </c>
      <c r="F439" s="53"/>
      <c r="G439" s="14" t="s">
        <v>344</v>
      </c>
      <c r="H439" s="23" t="s">
        <v>581</v>
      </c>
      <c r="I439" s="113"/>
      <c r="J439" s="18"/>
      <c r="K439" s="113">
        <v>150</v>
      </c>
      <c r="L439" s="18"/>
      <c r="M439" s="17"/>
      <c r="N439" s="18"/>
      <c r="O439" s="17"/>
      <c r="P439" s="18"/>
      <c r="Q439" s="17"/>
      <c r="R439" s="18"/>
      <c r="S439" s="17"/>
      <c r="T439" s="18"/>
      <c r="U439" s="17"/>
      <c r="V439" s="18"/>
      <c r="W439" s="17"/>
      <c r="X439" s="18"/>
      <c r="Y439" s="17"/>
      <c r="Z439" s="18"/>
      <c r="AA439" s="17"/>
      <c r="AB439" s="18"/>
      <c r="AC439" s="10" t="s">
        <v>57</v>
      </c>
      <c r="AD439" s="10" t="s">
        <v>58</v>
      </c>
      <c r="AE439" s="24"/>
      <c r="AF439" s="24"/>
      <c r="AG439" s="24"/>
      <c r="AH439" s="26" t="e">
        <v>#VALUE!</v>
      </c>
      <c r="AI439" s="27"/>
      <c r="AJ439" s="27"/>
      <c r="AK439" s="26"/>
      <c r="AL439" s="26"/>
      <c r="AM439" s="24" t="s">
        <v>124</v>
      </c>
    </row>
    <row r="440" spans="1:39" s="34" customFormat="1">
      <c r="A440" s="30" t="s">
        <v>582</v>
      </c>
      <c r="B440" s="53" t="s">
        <v>84</v>
      </c>
      <c r="C440" s="11" t="s">
        <v>37</v>
      </c>
      <c r="D440" s="10" t="s">
        <v>40</v>
      </c>
      <c r="E440" s="9" t="s">
        <v>42</v>
      </c>
      <c r="F440" s="10" t="s">
        <v>41</v>
      </c>
      <c r="G440" s="14" t="s">
        <v>85</v>
      </c>
      <c r="H440" s="14"/>
      <c r="I440" s="55">
        <v>0</v>
      </c>
      <c r="J440" s="18">
        <v>0</v>
      </c>
      <c r="K440" s="55">
        <v>0</v>
      </c>
      <c r="L440" s="18">
        <v>0</v>
      </c>
      <c r="M440" s="55">
        <v>0</v>
      </c>
      <c r="N440" s="18">
        <v>0</v>
      </c>
      <c r="O440" s="55">
        <v>9.5920000000000005</v>
      </c>
      <c r="P440" s="18">
        <v>2.3000000000000003E-2</v>
      </c>
      <c r="Q440" s="55">
        <v>0</v>
      </c>
      <c r="R440" s="18">
        <v>0</v>
      </c>
      <c r="S440" s="55">
        <v>0</v>
      </c>
      <c r="T440" s="18">
        <v>0</v>
      </c>
      <c r="U440" s="55">
        <v>0</v>
      </c>
      <c r="V440" s="18">
        <v>0</v>
      </c>
      <c r="W440" s="55">
        <v>0</v>
      </c>
      <c r="X440" s="18">
        <v>0</v>
      </c>
      <c r="Y440" s="55">
        <v>0</v>
      </c>
      <c r="Z440" s="18">
        <v>0</v>
      </c>
      <c r="AA440" s="55">
        <v>0</v>
      </c>
      <c r="AB440" s="18">
        <v>0</v>
      </c>
      <c r="AC440" s="10" t="s">
        <v>45</v>
      </c>
      <c r="AD440" s="10" t="s">
        <v>46</v>
      </c>
      <c r="AE440" s="8" t="s">
        <v>71</v>
      </c>
      <c r="AF440" s="8" t="s">
        <v>86</v>
      </c>
      <c r="AG440" s="56">
        <v>2.2799999999999998</v>
      </c>
      <c r="AH440" s="57"/>
      <c r="AI440" s="21" t="s">
        <v>146</v>
      </c>
      <c r="AJ440" s="21" t="s">
        <v>146</v>
      </c>
      <c r="AK440" s="59">
        <v>0.10087719298245615</v>
      </c>
      <c r="AL440" s="60">
        <v>2.3000000000000003E-2</v>
      </c>
      <c r="AM440" s="30" t="s">
        <v>87</v>
      </c>
    </row>
    <row r="441" spans="1:39" s="34" customFormat="1">
      <c r="A441" s="30" t="s">
        <v>582</v>
      </c>
      <c r="B441" s="10" t="s">
        <v>84</v>
      </c>
      <c r="C441" s="11" t="s">
        <v>37</v>
      </c>
      <c r="D441" s="9" t="s">
        <v>88</v>
      </c>
      <c r="E441" s="9" t="s">
        <v>42</v>
      </c>
      <c r="F441" s="11" t="s">
        <v>42</v>
      </c>
      <c r="G441" s="45" t="s">
        <v>89</v>
      </c>
      <c r="H441" s="45"/>
      <c r="I441" s="61">
        <v>0</v>
      </c>
      <c r="J441" s="18">
        <v>0</v>
      </c>
      <c r="K441" s="61">
        <v>60</v>
      </c>
      <c r="L441" s="18">
        <v>0</v>
      </c>
      <c r="M441" s="61">
        <v>0</v>
      </c>
      <c r="N441" s="18">
        <v>0</v>
      </c>
      <c r="O441" s="61">
        <v>0</v>
      </c>
      <c r="P441" s="18">
        <v>0</v>
      </c>
      <c r="Q441" s="61">
        <v>0</v>
      </c>
      <c r="R441" s="18">
        <v>0</v>
      </c>
      <c r="S441" s="61">
        <v>0</v>
      </c>
      <c r="T441" s="18">
        <v>0</v>
      </c>
      <c r="U441" s="61">
        <v>0</v>
      </c>
      <c r="V441" s="18">
        <v>0</v>
      </c>
      <c r="W441" s="61">
        <v>0</v>
      </c>
      <c r="X441" s="18">
        <v>0</v>
      </c>
      <c r="Y441" s="61">
        <v>0</v>
      </c>
      <c r="Z441" s="18">
        <v>0</v>
      </c>
      <c r="AA441" s="61">
        <v>0</v>
      </c>
      <c r="AB441" s="18">
        <v>0</v>
      </c>
      <c r="AC441" s="10" t="s">
        <v>57</v>
      </c>
      <c r="AD441" s="10" t="s">
        <v>58</v>
      </c>
      <c r="AE441" s="8" t="s">
        <v>71</v>
      </c>
      <c r="AF441" s="8" t="s">
        <v>71</v>
      </c>
      <c r="AG441" s="62" t="s">
        <v>90</v>
      </c>
      <c r="AH441" s="57"/>
      <c r="AI441" s="21" t="s">
        <v>71</v>
      </c>
      <c r="AJ441" s="21" t="s">
        <v>71</v>
      </c>
      <c r="AK441" s="63" t="s">
        <v>71</v>
      </c>
      <c r="AL441" s="60">
        <v>0</v>
      </c>
      <c r="AM441" s="30" t="s">
        <v>71</v>
      </c>
    </row>
    <row r="442" spans="1:39" s="34" customFormat="1">
      <c r="A442" s="30" t="s">
        <v>582</v>
      </c>
      <c r="B442" s="10" t="s">
        <v>47</v>
      </c>
      <c r="C442" s="11" t="s">
        <v>37</v>
      </c>
      <c r="D442" s="10" t="s">
        <v>53</v>
      </c>
      <c r="E442" s="10" t="s">
        <v>54</v>
      </c>
      <c r="F442" s="10"/>
      <c r="G442" s="14" t="s">
        <v>55</v>
      </c>
      <c r="H442" s="23" t="s">
        <v>583</v>
      </c>
      <c r="I442" s="17">
        <v>69.334000000000003</v>
      </c>
      <c r="J442" s="18"/>
      <c r="K442" s="17"/>
      <c r="L442" s="18"/>
      <c r="M442" s="17">
        <v>69.334000000000003</v>
      </c>
      <c r="N442" s="18"/>
      <c r="O442" s="17"/>
      <c r="P442" s="18"/>
      <c r="Q442" s="17"/>
      <c r="R442" s="18"/>
      <c r="S442" s="17"/>
      <c r="T442" s="18"/>
      <c r="U442" s="17"/>
      <c r="V442" s="18"/>
      <c r="W442" s="17"/>
      <c r="X442" s="18"/>
      <c r="Y442" s="17"/>
      <c r="Z442" s="18"/>
      <c r="AA442" s="17"/>
      <c r="AB442" s="18"/>
      <c r="AC442" s="10" t="s">
        <v>57</v>
      </c>
      <c r="AD442" s="10" t="s">
        <v>58</v>
      </c>
      <c r="AE442" s="24"/>
      <c r="AF442" s="24"/>
      <c r="AG442" s="24"/>
      <c r="AH442" s="26" t="e">
        <v>#VALUE!</v>
      </c>
      <c r="AI442" s="27"/>
      <c r="AJ442" s="27"/>
      <c r="AK442" s="26"/>
      <c r="AL442" s="26"/>
      <c r="AM442" s="24"/>
    </row>
    <row r="443" spans="1:39" s="34" customFormat="1">
      <c r="A443" s="8" t="s">
        <v>584</v>
      </c>
      <c r="B443" s="10" t="s">
        <v>47</v>
      </c>
      <c r="C443" s="11" t="s">
        <v>37</v>
      </c>
      <c r="D443" s="10" t="s">
        <v>48</v>
      </c>
      <c r="E443" s="11" t="s">
        <v>42</v>
      </c>
      <c r="F443" s="10" t="s">
        <v>41</v>
      </c>
      <c r="G443" s="30" t="s">
        <v>49</v>
      </c>
      <c r="H443" s="23" t="s">
        <v>585</v>
      </c>
      <c r="I443" s="91"/>
      <c r="J443" s="31"/>
      <c r="K443" s="91">
        <v>45.2</v>
      </c>
      <c r="L443" s="31">
        <v>0.156</v>
      </c>
      <c r="M443" s="91"/>
      <c r="N443" s="31"/>
      <c r="O443" s="91"/>
      <c r="P443" s="31"/>
      <c r="Q443" s="91">
        <v>33.9</v>
      </c>
      <c r="R443" s="31">
        <v>0.125</v>
      </c>
      <c r="S443" s="91"/>
      <c r="T443" s="31"/>
      <c r="U443" s="91"/>
      <c r="V443" s="31"/>
      <c r="W443" s="91"/>
      <c r="X443" s="31"/>
      <c r="Y443" s="91">
        <v>31.64</v>
      </c>
      <c r="Z443" s="31"/>
      <c r="AA443" s="91"/>
      <c r="AB443" s="31"/>
      <c r="AC443" s="10" t="s">
        <v>45</v>
      </c>
      <c r="AD443" s="10" t="s">
        <v>46</v>
      </c>
      <c r="AE443" s="30"/>
      <c r="AF443" s="24"/>
      <c r="AG443" s="25" t="s">
        <v>152</v>
      </c>
      <c r="AH443" s="26">
        <v>899.2</v>
      </c>
      <c r="AI443" s="27"/>
      <c r="AJ443" s="27"/>
      <c r="AK443" s="26"/>
      <c r="AL443" s="26"/>
      <c r="AM443" s="30" t="s">
        <v>124</v>
      </c>
    </row>
    <row r="444" spans="1:39" s="22" customFormat="1">
      <c r="A444" s="8" t="s">
        <v>584</v>
      </c>
      <c r="B444" s="10" t="s">
        <v>47</v>
      </c>
      <c r="C444" s="11" t="s">
        <v>37</v>
      </c>
      <c r="D444" s="10" t="s">
        <v>53</v>
      </c>
      <c r="E444" s="10" t="s">
        <v>54</v>
      </c>
      <c r="F444" s="10"/>
      <c r="G444" s="14" t="s">
        <v>55</v>
      </c>
      <c r="H444" s="23" t="s">
        <v>586</v>
      </c>
      <c r="I444" s="17"/>
      <c r="J444" s="18"/>
      <c r="K444" s="17">
        <v>60</v>
      </c>
      <c r="L444" s="18"/>
      <c r="M444" s="55"/>
      <c r="N444" s="18"/>
      <c r="O444" s="17"/>
      <c r="P444" s="18"/>
      <c r="Q444" s="17"/>
      <c r="R444" s="18"/>
      <c r="S444" s="17"/>
      <c r="T444" s="18"/>
      <c r="U444" s="17"/>
      <c r="V444" s="18"/>
      <c r="W444" s="17"/>
      <c r="X444" s="18"/>
      <c r="Y444" s="17"/>
      <c r="Z444" s="18"/>
      <c r="AA444" s="17"/>
      <c r="AB444" s="18"/>
      <c r="AC444" s="10" t="s">
        <v>57</v>
      </c>
      <c r="AD444" s="10" t="s">
        <v>58</v>
      </c>
      <c r="AE444" s="24"/>
      <c r="AF444" s="24"/>
      <c r="AG444" s="24"/>
      <c r="AH444" s="26" t="e">
        <v>#VALUE!</v>
      </c>
      <c r="AI444" s="27"/>
      <c r="AJ444" s="27"/>
      <c r="AK444" s="26"/>
      <c r="AL444" s="26"/>
      <c r="AM444" s="24"/>
    </row>
    <row r="445" spans="1:39" s="22" customFormat="1">
      <c r="A445" s="8" t="s">
        <v>584</v>
      </c>
      <c r="B445" s="33" t="s">
        <v>62</v>
      </c>
      <c r="C445" s="11" t="s">
        <v>37</v>
      </c>
      <c r="D445" s="10" t="s">
        <v>48</v>
      </c>
      <c r="E445" s="11" t="s">
        <v>42</v>
      </c>
      <c r="F445" s="10" t="s">
        <v>41</v>
      </c>
      <c r="G445" s="36" t="s">
        <v>63</v>
      </c>
      <c r="H445" s="37" t="s">
        <v>64</v>
      </c>
      <c r="I445" s="39"/>
      <c r="J445" s="80"/>
      <c r="K445" s="39"/>
      <c r="L445" s="80"/>
      <c r="M445" s="39"/>
      <c r="N445" s="80"/>
      <c r="O445" s="39"/>
      <c r="P445" s="80"/>
      <c r="Q445" s="39">
        <v>59.95</v>
      </c>
      <c r="R445" s="80">
        <v>0.3</v>
      </c>
      <c r="S445" s="39"/>
      <c r="T445" s="38"/>
      <c r="U445" s="39"/>
      <c r="V445" s="38"/>
      <c r="W445" s="39"/>
      <c r="X445" s="38"/>
      <c r="Y445" s="39"/>
      <c r="Z445" s="40"/>
      <c r="AA445" s="39"/>
      <c r="AB445" s="40"/>
      <c r="AC445" s="41" t="s">
        <v>45</v>
      </c>
      <c r="AD445" s="33" t="s">
        <v>46</v>
      </c>
      <c r="AE445" s="36"/>
      <c r="AF445" s="33"/>
      <c r="AG445" s="33"/>
      <c r="AH445" s="42">
        <v>987</v>
      </c>
      <c r="AI445" s="36"/>
      <c r="AJ445" s="36"/>
      <c r="AK445" s="44"/>
      <c r="AL445" s="39"/>
      <c r="AM445" s="34"/>
    </row>
    <row r="446" spans="1:39" s="22" customFormat="1">
      <c r="A446" s="8" t="s">
        <v>587</v>
      </c>
      <c r="B446" s="10" t="s">
        <v>84</v>
      </c>
      <c r="C446" s="11" t="s">
        <v>37</v>
      </c>
      <c r="D446" s="9" t="s">
        <v>88</v>
      </c>
      <c r="E446" s="9" t="s">
        <v>42</v>
      </c>
      <c r="F446" s="11" t="s">
        <v>42</v>
      </c>
      <c r="G446" s="45" t="s">
        <v>89</v>
      </c>
      <c r="H446" s="45"/>
      <c r="I446" s="61">
        <v>0</v>
      </c>
      <c r="J446" s="18">
        <v>0</v>
      </c>
      <c r="K446" s="61">
        <v>0</v>
      </c>
      <c r="L446" s="18">
        <v>0</v>
      </c>
      <c r="M446" s="61">
        <v>0</v>
      </c>
      <c r="N446" s="18">
        <v>0</v>
      </c>
      <c r="O446" s="61">
        <v>0</v>
      </c>
      <c r="P446" s="18">
        <v>0</v>
      </c>
      <c r="Q446" s="61">
        <v>0</v>
      </c>
      <c r="R446" s="18">
        <v>0</v>
      </c>
      <c r="S446" s="61">
        <v>0</v>
      </c>
      <c r="T446" s="18">
        <v>0</v>
      </c>
      <c r="U446" s="61">
        <v>60</v>
      </c>
      <c r="V446" s="18">
        <v>0</v>
      </c>
      <c r="W446" s="61">
        <v>0</v>
      </c>
      <c r="X446" s="18">
        <v>0</v>
      </c>
      <c r="Y446" s="61">
        <v>0</v>
      </c>
      <c r="Z446" s="18">
        <v>0</v>
      </c>
      <c r="AA446" s="61">
        <v>0</v>
      </c>
      <c r="AB446" s="18">
        <v>0</v>
      </c>
      <c r="AC446" s="10" t="s">
        <v>57</v>
      </c>
      <c r="AD446" s="10" t="s">
        <v>58</v>
      </c>
      <c r="AE446" s="8" t="s">
        <v>71</v>
      </c>
      <c r="AF446" s="8" t="s">
        <v>71</v>
      </c>
      <c r="AG446" s="62" t="s">
        <v>90</v>
      </c>
      <c r="AH446" s="57"/>
      <c r="AI446" s="21" t="s">
        <v>71</v>
      </c>
      <c r="AJ446" s="21" t="s">
        <v>71</v>
      </c>
      <c r="AK446" s="63" t="s">
        <v>71</v>
      </c>
      <c r="AL446" s="60">
        <v>0</v>
      </c>
      <c r="AM446" s="30" t="s">
        <v>71</v>
      </c>
    </row>
    <row r="447" spans="1:39" s="22" customFormat="1">
      <c r="A447" s="8" t="s">
        <v>587</v>
      </c>
      <c r="B447" s="10" t="s">
        <v>47</v>
      </c>
      <c r="C447" s="11" t="s">
        <v>37</v>
      </c>
      <c r="D447" s="10" t="s">
        <v>48</v>
      </c>
      <c r="E447" s="11" t="s">
        <v>42</v>
      </c>
      <c r="F447" s="10" t="s">
        <v>41</v>
      </c>
      <c r="G447" s="14" t="s">
        <v>49</v>
      </c>
      <c r="H447" s="30" t="s">
        <v>588</v>
      </c>
      <c r="I447" s="17"/>
      <c r="J447" s="18"/>
      <c r="K447" s="17"/>
      <c r="L447" s="18"/>
      <c r="M447" s="17"/>
      <c r="N447" s="18"/>
      <c r="O447" s="17">
        <v>55.595999999999997</v>
      </c>
      <c r="P447" s="18">
        <v>0.05</v>
      </c>
      <c r="Q447" s="17"/>
      <c r="R447" s="18"/>
      <c r="S447" s="17"/>
      <c r="T447" s="18"/>
      <c r="U447" s="17"/>
      <c r="V447" s="18"/>
      <c r="W447" s="17"/>
      <c r="X447" s="18"/>
      <c r="Y447" s="17">
        <v>19.097000000000001</v>
      </c>
      <c r="Z447" s="18">
        <v>0.02</v>
      </c>
      <c r="AA447" s="17"/>
      <c r="AB447" s="18"/>
      <c r="AC447" s="10" t="s">
        <v>45</v>
      </c>
      <c r="AD447" s="10" t="s">
        <v>46</v>
      </c>
      <c r="AE447" s="24"/>
      <c r="AF447" s="24"/>
      <c r="AG447" s="25" t="s">
        <v>152</v>
      </c>
      <c r="AH447" s="26">
        <v>224.00000000000003</v>
      </c>
      <c r="AI447" s="27"/>
      <c r="AJ447" s="27"/>
      <c r="AK447" s="26"/>
      <c r="AL447" s="26"/>
      <c r="AM447" s="24" t="s">
        <v>120</v>
      </c>
    </row>
    <row r="448" spans="1:39" s="34" customFormat="1">
      <c r="A448" s="8" t="s">
        <v>587</v>
      </c>
      <c r="B448" s="10" t="s">
        <v>47</v>
      </c>
      <c r="C448" s="11" t="s">
        <v>37</v>
      </c>
      <c r="D448" s="10" t="s">
        <v>53</v>
      </c>
      <c r="E448" s="10" t="s">
        <v>54</v>
      </c>
      <c r="F448" s="10"/>
      <c r="G448" s="14" t="s">
        <v>55</v>
      </c>
      <c r="H448" s="30" t="s">
        <v>589</v>
      </c>
      <c r="I448" s="17">
        <v>60</v>
      </c>
      <c r="J448" s="18"/>
      <c r="K448" s="17"/>
      <c r="L448" s="18"/>
      <c r="M448" s="55">
        <v>60</v>
      </c>
      <c r="N448" s="18"/>
      <c r="O448" s="17"/>
      <c r="P448" s="18"/>
      <c r="Q448" s="17"/>
      <c r="R448" s="18"/>
      <c r="S448" s="17"/>
      <c r="T448" s="18"/>
      <c r="U448" s="17"/>
      <c r="V448" s="18"/>
      <c r="W448" s="17"/>
      <c r="X448" s="18"/>
      <c r="Y448" s="17"/>
      <c r="Z448" s="18"/>
      <c r="AA448" s="17"/>
      <c r="AB448" s="18"/>
      <c r="AC448" s="10" t="s">
        <v>57</v>
      </c>
      <c r="AD448" s="10" t="s">
        <v>58</v>
      </c>
      <c r="AE448" s="24"/>
      <c r="AF448" s="24"/>
      <c r="AG448" s="24"/>
      <c r="AH448" s="26" t="e">
        <v>#VALUE!</v>
      </c>
      <c r="AI448" s="27"/>
      <c r="AJ448" s="27"/>
      <c r="AK448" s="26"/>
      <c r="AL448" s="26"/>
      <c r="AM448" s="24"/>
    </row>
    <row r="449" spans="1:39" s="22" customFormat="1">
      <c r="A449" s="8" t="s">
        <v>590</v>
      </c>
      <c r="B449" s="10" t="s">
        <v>47</v>
      </c>
      <c r="C449" s="11" t="s">
        <v>37</v>
      </c>
      <c r="D449" s="10" t="s">
        <v>48</v>
      </c>
      <c r="E449" s="11" t="s">
        <v>42</v>
      </c>
      <c r="F449" s="10" t="s">
        <v>41</v>
      </c>
      <c r="G449" s="14" t="s">
        <v>49</v>
      </c>
      <c r="H449" s="30" t="s">
        <v>591</v>
      </c>
      <c r="I449" s="17">
        <v>13.15</v>
      </c>
      <c r="J449" s="18"/>
      <c r="K449" s="17"/>
      <c r="L449" s="18"/>
      <c r="M449" s="17"/>
      <c r="N449" s="18"/>
      <c r="O449" s="17">
        <v>26.3</v>
      </c>
      <c r="P449" s="18"/>
      <c r="Q449" s="17"/>
      <c r="R449" s="18"/>
      <c r="S449" s="17"/>
      <c r="T449" s="18"/>
      <c r="U449" s="17">
        <v>15.1</v>
      </c>
      <c r="V449" s="18"/>
      <c r="W449" s="17"/>
      <c r="X449" s="18"/>
      <c r="Y449" s="17">
        <v>15.1</v>
      </c>
      <c r="Z449" s="18"/>
      <c r="AA449" s="17"/>
      <c r="AB449" s="18"/>
      <c r="AC449" s="10" t="s">
        <v>45</v>
      </c>
      <c r="AD449" s="10" t="s">
        <v>46</v>
      </c>
      <c r="AE449" s="24"/>
      <c r="AF449" s="24"/>
      <c r="AG449" s="25" t="s">
        <v>152</v>
      </c>
      <c r="AH449" s="26" t="e">
        <v>#VALUE!</v>
      </c>
      <c r="AI449" s="27"/>
      <c r="AJ449" s="27"/>
      <c r="AK449" s="26"/>
      <c r="AL449" s="26"/>
      <c r="AM449" s="24" t="s">
        <v>124</v>
      </c>
    </row>
    <row r="450" spans="1:39" s="22" customFormat="1">
      <c r="A450" s="8" t="s">
        <v>590</v>
      </c>
      <c r="B450" s="10" t="s">
        <v>47</v>
      </c>
      <c r="C450" s="11" t="s">
        <v>37</v>
      </c>
      <c r="D450" s="10" t="s">
        <v>53</v>
      </c>
      <c r="E450" s="10" t="s">
        <v>54</v>
      </c>
      <c r="F450" s="10"/>
      <c r="G450" s="14" t="s">
        <v>55</v>
      </c>
      <c r="H450" s="30" t="s">
        <v>592</v>
      </c>
      <c r="I450" s="17">
        <v>60</v>
      </c>
      <c r="J450" s="18"/>
      <c r="K450" s="17"/>
      <c r="L450" s="18"/>
      <c r="M450" s="17">
        <v>60</v>
      </c>
      <c r="N450" s="18"/>
      <c r="O450" s="17"/>
      <c r="P450" s="18"/>
      <c r="Q450" s="17"/>
      <c r="R450" s="18"/>
      <c r="S450" s="17"/>
      <c r="T450" s="18"/>
      <c r="U450" s="17"/>
      <c r="V450" s="18"/>
      <c r="W450" s="17"/>
      <c r="X450" s="18"/>
      <c r="Y450" s="17"/>
      <c r="Z450" s="18"/>
      <c r="AA450" s="17"/>
      <c r="AB450" s="18"/>
      <c r="AC450" s="10" t="s">
        <v>57</v>
      </c>
      <c r="AD450" s="10" t="s">
        <v>58</v>
      </c>
      <c r="AE450" s="24"/>
      <c r="AF450" s="24"/>
      <c r="AG450" s="24"/>
      <c r="AH450" s="26" t="e">
        <v>#VALUE!</v>
      </c>
      <c r="AI450" s="27"/>
      <c r="AJ450" s="27"/>
      <c r="AK450" s="26"/>
      <c r="AL450" s="26"/>
      <c r="AM450" s="24"/>
    </row>
    <row r="451" spans="1:39" s="22" customFormat="1">
      <c r="A451" s="8" t="s">
        <v>590</v>
      </c>
      <c r="B451" s="33" t="s">
        <v>62</v>
      </c>
      <c r="C451" s="11" t="s">
        <v>37</v>
      </c>
      <c r="D451" s="10" t="s">
        <v>48</v>
      </c>
      <c r="E451" s="11" t="s">
        <v>42</v>
      </c>
      <c r="F451" s="10" t="s">
        <v>41</v>
      </c>
      <c r="G451" s="36" t="s">
        <v>63</v>
      </c>
      <c r="H451" s="37" t="s">
        <v>64</v>
      </c>
      <c r="I451" s="39">
        <v>11.99</v>
      </c>
      <c r="J451" s="80">
        <v>0.02</v>
      </c>
      <c r="K451" s="39"/>
      <c r="L451" s="80"/>
      <c r="M451" s="39"/>
      <c r="N451" s="80"/>
      <c r="O451" s="39">
        <v>11.445</v>
      </c>
      <c r="P451" s="80">
        <v>0.02</v>
      </c>
      <c r="Q451" s="39"/>
      <c r="R451" s="80"/>
      <c r="S451" s="39"/>
      <c r="T451" s="38"/>
      <c r="U451" s="39">
        <v>9.81</v>
      </c>
      <c r="V451" s="80">
        <v>0.01</v>
      </c>
      <c r="W451" s="39"/>
      <c r="X451" s="38"/>
      <c r="Y451" s="39">
        <v>8.7200000000000006</v>
      </c>
      <c r="Z451" s="80">
        <v>0.01</v>
      </c>
      <c r="AA451" s="39"/>
      <c r="AB451" s="40"/>
      <c r="AC451" s="41" t="s">
        <v>45</v>
      </c>
      <c r="AD451" s="33" t="s">
        <v>46</v>
      </c>
      <c r="AE451" s="36"/>
      <c r="AF451" s="33"/>
      <c r="AG451" s="33"/>
      <c r="AH451" s="42">
        <v>197.4</v>
      </c>
      <c r="AI451" s="36"/>
      <c r="AJ451" s="36"/>
      <c r="AK451" s="44"/>
      <c r="AL451" s="39"/>
      <c r="AM451" s="34"/>
    </row>
    <row r="452" spans="1:39" s="22" customFormat="1">
      <c r="A452" s="8" t="s">
        <v>593</v>
      </c>
      <c r="B452" s="10" t="s">
        <v>47</v>
      </c>
      <c r="C452" s="11" t="s">
        <v>37</v>
      </c>
      <c r="D452" s="10" t="s">
        <v>48</v>
      </c>
      <c r="E452" s="11" t="s">
        <v>42</v>
      </c>
      <c r="F452" s="10" t="s">
        <v>41</v>
      </c>
      <c r="G452" s="14" t="s">
        <v>49</v>
      </c>
      <c r="H452" s="30" t="s">
        <v>594</v>
      </c>
      <c r="I452" s="17"/>
      <c r="J452" s="18"/>
      <c r="K452" s="17"/>
      <c r="L452" s="18"/>
      <c r="M452" s="17"/>
      <c r="N452" s="18"/>
      <c r="O452" s="17">
        <v>168</v>
      </c>
      <c r="P452" s="18">
        <v>0.08</v>
      </c>
      <c r="Q452" s="17"/>
      <c r="R452" s="18"/>
      <c r="S452" s="17"/>
      <c r="T452" s="18"/>
      <c r="U452" s="17">
        <v>116</v>
      </c>
      <c r="V452" s="18">
        <v>0.06</v>
      </c>
      <c r="W452" s="17"/>
      <c r="X452" s="18"/>
      <c r="Y452" s="17"/>
      <c r="Z452" s="18"/>
      <c r="AA452" s="17">
        <v>53</v>
      </c>
      <c r="AB452" s="18">
        <v>0.03</v>
      </c>
      <c r="AC452" s="10" t="s">
        <v>45</v>
      </c>
      <c r="AD452" s="10" t="s">
        <v>46</v>
      </c>
      <c r="AE452" s="24"/>
      <c r="AF452" s="24"/>
      <c r="AG452" s="25" t="s">
        <v>152</v>
      </c>
      <c r="AH452" s="26">
        <v>448.00000000000006</v>
      </c>
      <c r="AI452" s="27"/>
      <c r="AJ452" s="27"/>
      <c r="AK452" s="26"/>
      <c r="AL452" s="26"/>
      <c r="AM452" s="24" t="s">
        <v>124</v>
      </c>
    </row>
    <row r="453" spans="1:39" s="22" customFormat="1">
      <c r="A453" s="8" t="s">
        <v>593</v>
      </c>
      <c r="B453" s="10" t="s">
        <v>47</v>
      </c>
      <c r="C453" s="11" t="s">
        <v>37</v>
      </c>
      <c r="D453" s="10" t="s">
        <v>53</v>
      </c>
      <c r="E453" s="10" t="s">
        <v>54</v>
      </c>
      <c r="F453" s="10"/>
      <c r="G453" s="14" t="s">
        <v>55</v>
      </c>
      <c r="H453" s="30" t="s">
        <v>595</v>
      </c>
      <c r="I453" s="17">
        <v>60</v>
      </c>
      <c r="J453" s="18"/>
      <c r="K453" s="17"/>
      <c r="L453" s="18"/>
      <c r="M453" s="55">
        <v>60</v>
      </c>
      <c r="N453" s="18"/>
      <c r="O453" s="17"/>
      <c r="P453" s="18"/>
      <c r="Q453" s="17"/>
      <c r="R453" s="18"/>
      <c r="S453" s="17"/>
      <c r="T453" s="18"/>
      <c r="U453" s="17"/>
      <c r="V453" s="18"/>
      <c r="W453" s="17"/>
      <c r="X453" s="18"/>
      <c r="Y453" s="17"/>
      <c r="Z453" s="18"/>
      <c r="AA453" s="17"/>
      <c r="AB453" s="18"/>
      <c r="AC453" s="10" t="s">
        <v>57</v>
      </c>
      <c r="AD453" s="10" t="s">
        <v>58</v>
      </c>
      <c r="AE453" s="24"/>
      <c r="AF453" s="24"/>
      <c r="AG453" s="24"/>
      <c r="AH453" s="26" t="e">
        <v>#VALUE!</v>
      </c>
      <c r="AI453" s="27"/>
      <c r="AJ453" s="27"/>
      <c r="AK453" s="26"/>
      <c r="AL453" s="26"/>
      <c r="AM453" s="24"/>
    </row>
    <row r="454" spans="1:39" s="22" customFormat="1">
      <c r="A454" s="8" t="s">
        <v>596</v>
      </c>
      <c r="B454" s="10" t="s">
        <v>47</v>
      </c>
      <c r="C454" s="11" t="s">
        <v>37</v>
      </c>
      <c r="D454" s="10" t="s">
        <v>48</v>
      </c>
      <c r="E454" s="11" t="s">
        <v>42</v>
      </c>
      <c r="F454" s="10" t="s">
        <v>41</v>
      </c>
      <c r="G454" s="14" t="s">
        <v>49</v>
      </c>
      <c r="H454" s="23" t="s">
        <v>597</v>
      </c>
      <c r="I454" s="17"/>
      <c r="J454" s="18"/>
      <c r="K454" s="17"/>
      <c r="L454" s="18"/>
      <c r="M454" s="17"/>
      <c r="N454" s="18"/>
      <c r="O454" s="17">
        <v>64.861999999999995</v>
      </c>
      <c r="P454" s="18"/>
      <c r="Q454" s="17"/>
      <c r="R454" s="18"/>
      <c r="S454" s="17"/>
      <c r="T454" s="18"/>
      <c r="U454" s="17"/>
      <c r="V454" s="18"/>
      <c r="W454" s="17"/>
      <c r="X454" s="18"/>
      <c r="Y454" s="17">
        <v>16.780999999999999</v>
      </c>
      <c r="Z454" s="18"/>
      <c r="AA454" s="17"/>
      <c r="AB454" s="18"/>
      <c r="AC454" s="10" t="s">
        <v>45</v>
      </c>
      <c r="AD454" s="10" t="s">
        <v>46</v>
      </c>
      <c r="AE454" s="24"/>
      <c r="AF454" s="24"/>
      <c r="AG454" s="24" t="s">
        <v>152</v>
      </c>
      <c r="AH454" s="26" t="e">
        <v>#VALUE!</v>
      </c>
      <c r="AI454" s="27"/>
      <c r="AJ454" s="27"/>
      <c r="AK454" s="26"/>
      <c r="AL454" s="26"/>
      <c r="AM454" s="24"/>
    </row>
    <row r="455" spans="1:39" s="22" customFormat="1">
      <c r="A455" s="8" t="s">
        <v>596</v>
      </c>
      <c r="B455" s="10" t="s">
        <v>47</v>
      </c>
      <c r="C455" s="11" t="s">
        <v>37</v>
      </c>
      <c r="D455" s="10" t="s">
        <v>53</v>
      </c>
      <c r="E455" s="10" t="s">
        <v>54</v>
      </c>
      <c r="F455" s="10"/>
      <c r="G455" s="14" t="s">
        <v>55</v>
      </c>
      <c r="H455" s="23" t="s">
        <v>598</v>
      </c>
      <c r="I455" s="17"/>
      <c r="J455" s="18"/>
      <c r="K455" s="17">
        <v>60</v>
      </c>
      <c r="L455" s="18"/>
      <c r="M455" s="17"/>
      <c r="N455" s="18"/>
      <c r="O455" s="17"/>
      <c r="P455" s="18"/>
      <c r="Q455" s="17"/>
      <c r="R455" s="18"/>
      <c r="S455" s="17"/>
      <c r="T455" s="18"/>
      <c r="U455" s="17"/>
      <c r="V455" s="18"/>
      <c r="W455" s="17"/>
      <c r="X455" s="18"/>
      <c r="Y455" s="17"/>
      <c r="Z455" s="18"/>
      <c r="AA455" s="17"/>
      <c r="AB455" s="18"/>
      <c r="AC455" s="10" t="s">
        <v>57</v>
      </c>
      <c r="AD455" s="10" t="s">
        <v>58</v>
      </c>
      <c r="AE455" s="24"/>
      <c r="AF455" s="24"/>
      <c r="AG455" s="24"/>
      <c r="AH455" s="26" t="e">
        <v>#VALUE!</v>
      </c>
      <c r="AI455" s="27"/>
      <c r="AJ455" s="27"/>
      <c r="AK455" s="26"/>
      <c r="AL455" s="26"/>
      <c r="AM455" s="24"/>
    </row>
    <row r="456" spans="1:39" s="22" customFormat="1">
      <c r="A456" s="8" t="s">
        <v>599</v>
      </c>
      <c r="B456" s="10" t="s">
        <v>47</v>
      </c>
      <c r="C456" s="11" t="s">
        <v>37</v>
      </c>
      <c r="D456" s="10" t="s">
        <v>48</v>
      </c>
      <c r="E456" s="11" t="s">
        <v>42</v>
      </c>
      <c r="F456" s="10" t="s">
        <v>41</v>
      </c>
      <c r="G456" s="14" t="s">
        <v>49</v>
      </c>
      <c r="H456" s="23" t="s">
        <v>600</v>
      </c>
      <c r="I456" s="17"/>
      <c r="J456" s="18"/>
      <c r="K456" s="17">
        <v>39.549999999999997</v>
      </c>
      <c r="L456" s="18">
        <v>1.2999999999999999E-2</v>
      </c>
      <c r="M456" s="17"/>
      <c r="N456" s="18"/>
      <c r="O456" s="17"/>
      <c r="P456" s="18"/>
      <c r="Q456" s="17">
        <v>39.549999999999997</v>
      </c>
      <c r="R456" s="18">
        <v>0.01</v>
      </c>
      <c r="S456" s="17"/>
      <c r="T456" s="18"/>
      <c r="U456" s="17">
        <v>33.9</v>
      </c>
      <c r="V456" s="18">
        <v>0.01</v>
      </c>
      <c r="W456" s="17"/>
      <c r="X456" s="18"/>
      <c r="Y456" s="17">
        <v>18.079999999999998</v>
      </c>
      <c r="Z456" s="18">
        <v>5.0000000000000001E-3</v>
      </c>
      <c r="AA456" s="17"/>
      <c r="AB456" s="18"/>
      <c r="AC456" s="10" t="s">
        <v>45</v>
      </c>
      <c r="AD456" s="10" t="s">
        <v>46</v>
      </c>
      <c r="AE456" s="24"/>
      <c r="AF456" s="24" t="s">
        <v>601</v>
      </c>
      <c r="AG456" s="25" t="s">
        <v>152</v>
      </c>
      <c r="AH456" s="26">
        <v>121.6</v>
      </c>
      <c r="AI456" s="27"/>
      <c r="AJ456" s="27"/>
      <c r="AK456" s="26"/>
      <c r="AL456" s="26"/>
      <c r="AM456" s="24"/>
    </row>
    <row r="457" spans="1:39" s="86" customFormat="1">
      <c r="A457" s="8" t="s">
        <v>599</v>
      </c>
      <c r="B457" s="10" t="s">
        <v>47</v>
      </c>
      <c r="C457" s="11" t="s">
        <v>37</v>
      </c>
      <c r="D457" s="10" t="s">
        <v>53</v>
      </c>
      <c r="E457" s="10" t="s">
        <v>54</v>
      </c>
      <c r="F457" s="10"/>
      <c r="G457" s="14" t="s">
        <v>55</v>
      </c>
      <c r="H457" s="23" t="s">
        <v>602</v>
      </c>
      <c r="I457" s="17"/>
      <c r="J457" s="18"/>
      <c r="K457" s="17">
        <v>60.665999999999997</v>
      </c>
      <c r="L457" s="18"/>
      <c r="M457" s="17"/>
      <c r="N457" s="18"/>
      <c r="O457" s="17"/>
      <c r="P457" s="18"/>
      <c r="Q457" s="17"/>
      <c r="R457" s="18"/>
      <c r="S457" s="17"/>
      <c r="T457" s="18"/>
      <c r="U457" s="17"/>
      <c r="V457" s="18"/>
      <c r="W457" s="17"/>
      <c r="X457" s="18"/>
      <c r="Y457" s="17"/>
      <c r="Z457" s="18"/>
      <c r="AA457" s="17"/>
      <c r="AB457" s="18"/>
      <c r="AC457" s="10" t="s">
        <v>57</v>
      </c>
      <c r="AD457" s="10" t="s">
        <v>58</v>
      </c>
      <c r="AE457" s="24"/>
      <c r="AF457" s="24"/>
      <c r="AG457" s="24"/>
      <c r="AH457" s="26" t="e">
        <v>#VALUE!</v>
      </c>
      <c r="AI457" s="27"/>
      <c r="AJ457" s="27"/>
      <c r="AK457" s="26"/>
      <c r="AL457" s="26"/>
      <c r="AM457" s="24"/>
    </row>
    <row r="458" spans="1:39" s="86" customFormat="1">
      <c r="A458" s="13" t="s">
        <v>603</v>
      </c>
      <c r="B458" s="81" t="s">
        <v>47</v>
      </c>
      <c r="C458" s="9" t="s">
        <v>39</v>
      </c>
      <c r="D458" s="9" t="s">
        <v>88</v>
      </c>
      <c r="E458" s="11" t="s">
        <v>42</v>
      </c>
      <c r="F458" s="11" t="s">
        <v>42</v>
      </c>
      <c r="G458" s="83" t="s">
        <v>127</v>
      </c>
      <c r="H458" s="84" t="s">
        <v>604</v>
      </c>
      <c r="I458" s="91"/>
      <c r="J458" s="31"/>
      <c r="K458" s="17"/>
      <c r="L458" s="18"/>
      <c r="M458" s="17">
        <v>113</v>
      </c>
      <c r="N458" s="18"/>
      <c r="O458" s="17"/>
      <c r="P458" s="18"/>
      <c r="Q458" s="17"/>
      <c r="R458" s="18"/>
      <c r="S458" s="17"/>
      <c r="T458" s="18"/>
      <c r="U458" s="17"/>
      <c r="V458" s="18"/>
      <c r="W458" s="17"/>
      <c r="X458" s="18"/>
      <c r="Y458" s="17"/>
      <c r="Z458" s="18"/>
      <c r="AA458" s="17"/>
      <c r="AB458" s="18"/>
      <c r="AC458" s="10" t="s">
        <v>57</v>
      </c>
      <c r="AD458" s="10" t="s">
        <v>58</v>
      </c>
      <c r="AE458" s="24"/>
      <c r="AF458" s="85"/>
      <c r="AG458" s="25"/>
      <c r="AH458" s="26" t="e">
        <v>#VALUE!</v>
      </c>
      <c r="AI458" s="27"/>
      <c r="AJ458" s="27"/>
      <c r="AK458" s="26"/>
      <c r="AL458" s="26"/>
      <c r="AM458" s="24"/>
    </row>
    <row r="459" spans="1:39" s="86" customFormat="1">
      <c r="A459" s="13" t="s">
        <v>603</v>
      </c>
      <c r="B459" s="10" t="s">
        <v>47</v>
      </c>
      <c r="C459" s="9" t="s">
        <v>39</v>
      </c>
      <c r="D459" s="10" t="s">
        <v>319</v>
      </c>
      <c r="E459" s="11" t="s">
        <v>42</v>
      </c>
      <c r="F459" s="11" t="s">
        <v>42</v>
      </c>
      <c r="G459" s="14" t="s">
        <v>344</v>
      </c>
      <c r="H459" s="23" t="s">
        <v>605</v>
      </c>
      <c r="I459" s="17">
        <v>100</v>
      </c>
      <c r="J459" s="18"/>
      <c r="K459" s="17"/>
      <c r="L459" s="18"/>
      <c r="M459" s="17"/>
      <c r="N459" s="18"/>
      <c r="O459" s="17"/>
      <c r="P459" s="18"/>
      <c r="Q459" s="17"/>
      <c r="R459" s="18"/>
      <c r="S459" s="17"/>
      <c r="T459" s="18"/>
      <c r="U459" s="17"/>
      <c r="V459" s="18"/>
      <c r="W459" s="17"/>
      <c r="X459" s="18"/>
      <c r="Y459" s="17"/>
      <c r="Z459" s="18"/>
      <c r="AA459" s="17"/>
      <c r="AB459" s="18"/>
      <c r="AC459" s="10" t="s">
        <v>57</v>
      </c>
      <c r="AD459" s="10" t="s">
        <v>58</v>
      </c>
      <c r="AE459" s="24"/>
      <c r="AF459" s="24"/>
      <c r="AG459" s="24"/>
      <c r="AH459" s="26" t="e">
        <v>#VALUE!</v>
      </c>
      <c r="AI459" s="27"/>
      <c r="AJ459" s="27"/>
      <c r="AK459" s="26"/>
      <c r="AL459" s="26"/>
      <c r="AM459" s="24"/>
    </row>
    <row r="460" spans="1:39" s="86" customFormat="1">
      <c r="A460" s="13" t="s">
        <v>603</v>
      </c>
      <c r="B460" s="10" t="s">
        <v>47</v>
      </c>
      <c r="C460" s="9" t="s">
        <v>39</v>
      </c>
      <c r="D460" s="10" t="s">
        <v>48</v>
      </c>
      <c r="E460" s="11" t="s">
        <v>42</v>
      </c>
      <c r="F460" s="11" t="s">
        <v>42</v>
      </c>
      <c r="G460" s="14" t="s">
        <v>49</v>
      </c>
      <c r="H460" s="23" t="s">
        <v>606</v>
      </c>
      <c r="I460" s="17"/>
      <c r="J460" s="18"/>
      <c r="K460" s="17">
        <v>1100</v>
      </c>
      <c r="L460" s="18">
        <v>13.3</v>
      </c>
      <c r="M460" s="17"/>
      <c r="N460" s="18"/>
      <c r="O460" s="17"/>
      <c r="P460" s="18"/>
      <c r="Q460" s="17"/>
      <c r="R460" s="18"/>
      <c r="S460" s="17"/>
      <c r="T460" s="18"/>
      <c r="U460" s="17"/>
      <c r="V460" s="18"/>
      <c r="W460" s="17"/>
      <c r="X460" s="18"/>
      <c r="Y460" s="17"/>
      <c r="Z460" s="18"/>
      <c r="AA460" s="17"/>
      <c r="AB460" s="18"/>
      <c r="AC460" s="10" t="s">
        <v>57</v>
      </c>
      <c r="AD460" s="10" t="s">
        <v>46</v>
      </c>
      <c r="AE460" s="24"/>
      <c r="AF460" s="24"/>
      <c r="AG460" s="25"/>
      <c r="AH460" s="26">
        <v>42560</v>
      </c>
      <c r="AI460" s="27"/>
      <c r="AJ460" s="27"/>
      <c r="AK460" s="26"/>
      <c r="AL460" s="26"/>
      <c r="AM460" s="24" t="s">
        <v>124</v>
      </c>
    </row>
    <row r="461" spans="1:39" s="86" customFormat="1">
      <c r="A461" s="13" t="s">
        <v>603</v>
      </c>
      <c r="B461" s="10" t="s">
        <v>47</v>
      </c>
      <c r="C461" s="9" t="s">
        <v>39</v>
      </c>
      <c r="D461" s="10" t="s">
        <v>53</v>
      </c>
      <c r="E461" s="10" t="s">
        <v>54</v>
      </c>
      <c r="F461" s="10"/>
      <c r="G461" s="14" t="s">
        <v>55</v>
      </c>
      <c r="H461" s="23" t="s">
        <v>609</v>
      </c>
      <c r="I461" s="17">
        <v>200</v>
      </c>
      <c r="J461" s="18"/>
      <c r="K461" s="17"/>
      <c r="L461" s="18"/>
      <c r="M461" s="17">
        <v>200</v>
      </c>
      <c r="N461" s="18"/>
      <c r="O461" s="17"/>
      <c r="P461" s="18"/>
      <c r="Q461" s="17"/>
      <c r="R461" s="18"/>
      <c r="S461" s="17"/>
      <c r="T461" s="18"/>
      <c r="U461" s="17"/>
      <c r="V461" s="18"/>
      <c r="W461" s="17"/>
      <c r="X461" s="18"/>
      <c r="Y461" s="17"/>
      <c r="Z461" s="18"/>
      <c r="AA461" s="17"/>
      <c r="AB461" s="18"/>
      <c r="AC461" s="10" t="s">
        <v>57</v>
      </c>
      <c r="AD461" s="10" t="s">
        <v>58</v>
      </c>
      <c r="AE461" s="24"/>
      <c r="AF461" s="24"/>
      <c r="AG461" s="24"/>
      <c r="AH461" s="26" t="e">
        <v>#VALUE!</v>
      </c>
      <c r="AI461" s="27"/>
      <c r="AJ461" s="27"/>
      <c r="AK461" s="26"/>
      <c r="AL461" s="26"/>
      <c r="AM461" s="24"/>
    </row>
    <row r="462" spans="1:39" s="86" customFormat="1">
      <c r="A462" s="13" t="s">
        <v>603</v>
      </c>
      <c r="B462" s="33" t="s">
        <v>62</v>
      </c>
      <c r="C462" s="9" t="s">
        <v>39</v>
      </c>
      <c r="D462" s="10" t="s">
        <v>48</v>
      </c>
      <c r="E462" s="11" t="s">
        <v>42</v>
      </c>
      <c r="F462" s="33" t="s">
        <v>73</v>
      </c>
      <c r="G462" s="51" t="s">
        <v>129</v>
      </c>
      <c r="H462" s="36" t="s">
        <v>130</v>
      </c>
      <c r="I462" s="39">
        <v>4226.704545454545</v>
      </c>
      <c r="J462" s="40">
        <v>50</v>
      </c>
      <c r="K462" s="39">
        <v>4226.704545454545</v>
      </c>
      <c r="L462" s="40">
        <v>50</v>
      </c>
      <c r="M462" s="39">
        <v>4226.704545454545</v>
      </c>
      <c r="N462" s="40">
        <v>50</v>
      </c>
      <c r="O462" s="39">
        <v>4226.704545454545</v>
      </c>
      <c r="P462" s="40">
        <v>50</v>
      </c>
      <c r="Q462" s="39">
        <v>0</v>
      </c>
      <c r="R462" s="40"/>
      <c r="S462" s="39">
        <v>0</v>
      </c>
      <c r="T462" s="40"/>
      <c r="U462" s="39">
        <v>0</v>
      </c>
      <c r="V462" s="40"/>
      <c r="W462" s="39">
        <v>0</v>
      </c>
      <c r="X462" s="40"/>
      <c r="Y462" s="39">
        <v>0</v>
      </c>
      <c r="Z462" s="40"/>
      <c r="AA462" s="39">
        <v>0</v>
      </c>
      <c r="AB462" s="40"/>
      <c r="AC462" s="41" t="s">
        <v>57</v>
      </c>
      <c r="AD462" s="33" t="s">
        <v>46</v>
      </c>
      <c r="AE462" s="36"/>
      <c r="AF462" s="33" t="s">
        <v>76</v>
      </c>
      <c r="AG462" s="34">
        <v>1467</v>
      </c>
      <c r="AH462" s="42"/>
      <c r="AI462" s="36" t="s">
        <v>429</v>
      </c>
      <c r="AJ462" s="36"/>
      <c r="AK462" s="44">
        <v>0.6</v>
      </c>
      <c r="AL462" s="39">
        <f ca="1">120/0.11</f>
        <v>1090.909090909091</v>
      </c>
      <c r="AM462" s="34"/>
    </row>
    <row r="463" spans="1:39" s="86" customFormat="1">
      <c r="A463" s="13" t="s">
        <v>603</v>
      </c>
      <c r="B463" s="33" t="s">
        <v>62</v>
      </c>
      <c r="C463" s="9" t="s">
        <v>39</v>
      </c>
      <c r="D463" s="10" t="s">
        <v>48</v>
      </c>
      <c r="E463" s="11" t="s">
        <v>42</v>
      </c>
      <c r="F463" s="10" t="s">
        <v>41</v>
      </c>
      <c r="G463" s="51" t="s">
        <v>78</v>
      </c>
      <c r="H463" s="36" t="s">
        <v>607</v>
      </c>
      <c r="I463" s="39">
        <v>64.5</v>
      </c>
      <c r="J463" s="40">
        <v>0.73333333333333339</v>
      </c>
      <c r="K463" s="39">
        <v>0</v>
      </c>
      <c r="L463" s="40">
        <v>0</v>
      </c>
      <c r="M463" s="39">
        <v>0</v>
      </c>
      <c r="N463" s="40">
        <v>0</v>
      </c>
      <c r="O463" s="39">
        <v>0</v>
      </c>
      <c r="P463" s="40">
        <v>0</v>
      </c>
      <c r="Q463" s="39">
        <v>0</v>
      </c>
      <c r="R463" s="40"/>
      <c r="S463" s="39">
        <v>0</v>
      </c>
      <c r="T463" s="40"/>
      <c r="U463" s="39">
        <v>0</v>
      </c>
      <c r="V463" s="40"/>
      <c r="W463" s="39">
        <v>0</v>
      </c>
      <c r="X463" s="40"/>
      <c r="Y463" s="39">
        <v>0</v>
      </c>
      <c r="Z463" s="40"/>
      <c r="AA463" s="39">
        <v>0</v>
      </c>
      <c r="AB463" s="40"/>
      <c r="AC463" s="41" t="s">
        <v>57</v>
      </c>
      <c r="AD463" s="33" t="s">
        <v>46</v>
      </c>
      <c r="AE463" s="36"/>
      <c r="AF463" s="33" t="s">
        <v>76</v>
      </c>
      <c r="AG463" s="34">
        <v>1467</v>
      </c>
      <c r="AH463" s="42">
        <v>2412.666666666667</v>
      </c>
      <c r="AI463" s="36"/>
      <c r="AJ463" s="36"/>
      <c r="AK463" s="44"/>
      <c r="AL463" s="39"/>
      <c r="AM463" s="34"/>
    </row>
    <row r="464" spans="1:39" s="86" customFormat="1">
      <c r="A464" s="13" t="s">
        <v>603</v>
      </c>
      <c r="B464" s="33" t="s">
        <v>62</v>
      </c>
      <c r="C464" s="9" t="s">
        <v>39</v>
      </c>
      <c r="D464" s="10" t="s">
        <v>48</v>
      </c>
      <c r="E464" s="11" t="s">
        <v>42</v>
      </c>
      <c r="F464" s="10" t="s">
        <v>41</v>
      </c>
      <c r="G464" s="36" t="s">
        <v>74</v>
      </c>
      <c r="H464" s="36" t="s">
        <v>608</v>
      </c>
      <c r="I464" s="39">
        <v>225.75</v>
      </c>
      <c r="J464" s="40">
        <v>2.5666666666666664</v>
      </c>
      <c r="K464" s="39">
        <v>0</v>
      </c>
      <c r="L464" s="40"/>
      <c r="M464" s="39">
        <v>225.75</v>
      </c>
      <c r="N464" s="40">
        <v>2.5666666666666664</v>
      </c>
      <c r="O464" s="39">
        <v>0</v>
      </c>
      <c r="P464" s="40"/>
      <c r="Q464" s="39">
        <v>0</v>
      </c>
      <c r="R464" s="40"/>
      <c r="S464" s="39">
        <v>0</v>
      </c>
      <c r="T464" s="40"/>
      <c r="U464" s="39">
        <v>0</v>
      </c>
      <c r="V464" s="40"/>
      <c r="W464" s="39">
        <v>0</v>
      </c>
      <c r="X464" s="40"/>
      <c r="Y464" s="39">
        <v>0</v>
      </c>
      <c r="Z464" s="40"/>
      <c r="AA464" s="39">
        <v>0</v>
      </c>
      <c r="AB464" s="40"/>
      <c r="AC464" s="41" t="s">
        <v>57</v>
      </c>
      <c r="AD464" s="33" t="s">
        <v>46</v>
      </c>
      <c r="AE464" s="36"/>
      <c r="AF464" s="33" t="s">
        <v>76</v>
      </c>
      <c r="AG464" s="34">
        <v>1467</v>
      </c>
      <c r="AH464" s="42">
        <v>16888.666666666664</v>
      </c>
      <c r="AI464" s="36" t="s">
        <v>71</v>
      </c>
      <c r="AJ464" s="36"/>
      <c r="AK464" s="44"/>
      <c r="AL464" s="39" t="s">
        <v>71</v>
      </c>
      <c r="AM464" s="34" t="s">
        <v>182</v>
      </c>
    </row>
    <row r="465" spans="1:39" s="86" customFormat="1">
      <c r="A465" s="37" t="s">
        <v>610</v>
      </c>
      <c r="B465" s="9" t="s">
        <v>47</v>
      </c>
      <c r="C465" s="11" t="s">
        <v>37</v>
      </c>
      <c r="D465" s="10" t="s">
        <v>48</v>
      </c>
      <c r="E465" s="11" t="s">
        <v>42</v>
      </c>
      <c r="F465" s="10" t="s">
        <v>41</v>
      </c>
      <c r="G465" s="21" t="s">
        <v>49</v>
      </c>
      <c r="H465" s="21" t="s">
        <v>611</v>
      </c>
      <c r="I465" s="16"/>
      <c r="J465" s="18"/>
      <c r="K465" s="55"/>
      <c r="L465" s="153"/>
      <c r="M465" s="16">
        <v>169.33</v>
      </c>
      <c r="N465" s="20"/>
      <c r="O465" s="16"/>
      <c r="P465" s="15"/>
      <c r="Q465" s="16"/>
      <c r="R465" s="15"/>
      <c r="S465" s="16">
        <v>203.196</v>
      </c>
      <c r="T465" s="15"/>
      <c r="U465" s="16"/>
      <c r="V465" s="15"/>
      <c r="W465" s="16"/>
      <c r="X465" s="15"/>
      <c r="Y465" s="16">
        <v>112.887</v>
      </c>
      <c r="Z465" s="15"/>
      <c r="AA465" s="16"/>
      <c r="AB465" s="15"/>
      <c r="AC465" s="130" t="s">
        <v>45</v>
      </c>
      <c r="AD465" s="9" t="s">
        <v>46</v>
      </c>
      <c r="AE465" s="21"/>
      <c r="AF465" s="24"/>
      <c r="AG465" s="154"/>
      <c r="AH465" s="26" t="e">
        <v>#VALUE!</v>
      </c>
      <c r="AI465" s="27"/>
      <c r="AJ465" s="27"/>
      <c r="AK465" s="27"/>
      <c r="AL465" s="27"/>
      <c r="AM465" s="13" t="s">
        <v>124</v>
      </c>
    </row>
    <row r="466" spans="1:39" s="34" customFormat="1">
      <c r="A466" s="37" t="s">
        <v>610</v>
      </c>
      <c r="B466" s="10" t="s">
        <v>47</v>
      </c>
      <c r="C466" s="11" t="s">
        <v>37</v>
      </c>
      <c r="D466" s="10" t="s">
        <v>53</v>
      </c>
      <c r="E466" s="10" t="s">
        <v>54</v>
      </c>
      <c r="F466" s="10"/>
      <c r="G466" s="14" t="s">
        <v>55</v>
      </c>
      <c r="H466" s="23" t="s">
        <v>612</v>
      </c>
      <c r="I466" s="17"/>
      <c r="J466" s="18"/>
      <c r="K466" s="17">
        <v>152.1</v>
      </c>
      <c r="L466" s="18"/>
      <c r="M466" s="17"/>
      <c r="N466" s="18"/>
      <c r="O466" s="17"/>
      <c r="P466" s="18"/>
      <c r="Q466" s="17"/>
      <c r="R466" s="18"/>
      <c r="S466" s="17"/>
      <c r="T466" s="18"/>
      <c r="U466" s="17"/>
      <c r="V466" s="18"/>
      <c r="W466" s="17"/>
      <c r="X466" s="18"/>
      <c r="Y466" s="17"/>
      <c r="Z466" s="18"/>
      <c r="AA466" s="17"/>
      <c r="AB466" s="18"/>
      <c r="AC466" s="10" t="s">
        <v>57</v>
      </c>
      <c r="AD466" s="10" t="s">
        <v>58</v>
      </c>
      <c r="AE466" s="24"/>
      <c r="AF466" s="24"/>
      <c r="AG466" s="24"/>
      <c r="AH466" s="26" t="e">
        <v>#VALUE!</v>
      </c>
      <c r="AI466" s="27"/>
      <c r="AJ466" s="27"/>
      <c r="AK466" s="26"/>
      <c r="AL466" s="26"/>
      <c r="AM466" s="24"/>
    </row>
    <row r="467" spans="1:39" s="34" customFormat="1">
      <c r="A467" s="37" t="s">
        <v>610</v>
      </c>
      <c r="B467" s="33" t="s">
        <v>62</v>
      </c>
      <c r="C467" s="11" t="s">
        <v>37</v>
      </c>
      <c r="D467" s="10" t="s">
        <v>48</v>
      </c>
      <c r="E467" s="11" t="s">
        <v>42</v>
      </c>
      <c r="F467" s="10" t="s">
        <v>41</v>
      </c>
      <c r="G467" s="36" t="s">
        <v>63</v>
      </c>
      <c r="H467" s="37" t="s">
        <v>64</v>
      </c>
      <c r="I467" s="39"/>
      <c r="J467" s="80"/>
      <c r="K467" s="39"/>
      <c r="L467" s="80"/>
      <c r="M467" s="39">
        <v>80.625</v>
      </c>
      <c r="N467" s="80">
        <v>0.9</v>
      </c>
      <c r="O467" s="39"/>
      <c r="P467" s="80"/>
      <c r="Q467" s="39"/>
      <c r="R467" s="80"/>
      <c r="S467" s="39">
        <v>172</v>
      </c>
      <c r="T467" s="40">
        <v>2</v>
      </c>
      <c r="U467" s="39"/>
      <c r="V467" s="38"/>
      <c r="W467" s="39"/>
      <c r="X467" s="38"/>
      <c r="Y467" s="39">
        <v>75.481999999999999</v>
      </c>
      <c r="Z467" s="40">
        <v>0.9</v>
      </c>
      <c r="AA467" s="39"/>
      <c r="AB467" s="40"/>
      <c r="AC467" s="41" t="s">
        <v>45</v>
      </c>
      <c r="AD467" s="33" t="s">
        <v>46</v>
      </c>
      <c r="AE467" s="36"/>
      <c r="AF467" s="33" t="s">
        <v>76</v>
      </c>
      <c r="AG467" s="33"/>
      <c r="AH467" s="42">
        <v>12502</v>
      </c>
      <c r="AI467" s="36"/>
      <c r="AJ467" s="36"/>
      <c r="AK467" s="44"/>
      <c r="AL467" s="39"/>
    </row>
    <row r="468" spans="1:39" s="34" customFormat="1">
      <c r="A468" s="36" t="s">
        <v>613</v>
      </c>
      <c r="B468" s="10" t="s">
        <v>47</v>
      </c>
      <c r="C468" s="9" t="s">
        <v>39</v>
      </c>
      <c r="D468" s="10" t="s">
        <v>48</v>
      </c>
      <c r="E468" s="11" t="s">
        <v>42</v>
      </c>
      <c r="F468" s="10" t="s">
        <v>41</v>
      </c>
      <c r="G468" s="14" t="s">
        <v>49</v>
      </c>
      <c r="H468" s="23" t="s">
        <v>614</v>
      </c>
      <c r="I468" s="17"/>
      <c r="J468" s="18"/>
      <c r="K468" s="17">
        <v>31.074999999999999</v>
      </c>
      <c r="L468" s="18">
        <v>9.1596350276555369E-2</v>
      </c>
      <c r="M468" s="17"/>
      <c r="N468" s="18"/>
      <c r="O468" s="17"/>
      <c r="P468" s="18"/>
      <c r="Q468" s="17">
        <v>16.329000000000001</v>
      </c>
      <c r="R468" s="18">
        <v>4.8129718599862724E-2</v>
      </c>
      <c r="S468" s="17"/>
      <c r="T468" s="18"/>
      <c r="U468" s="17"/>
      <c r="V468" s="18"/>
      <c r="W468" s="17"/>
      <c r="X468" s="18"/>
      <c r="Y468" s="17">
        <v>8.5310000000000006</v>
      </c>
      <c r="Z468" s="18">
        <v>2.5147361621381564E-2</v>
      </c>
      <c r="AA468" s="17"/>
      <c r="AB468" s="18"/>
      <c r="AC468" s="10" t="s">
        <v>45</v>
      </c>
      <c r="AD468" s="10" t="s">
        <v>46</v>
      </c>
      <c r="AE468" s="24"/>
      <c r="AF468" s="24"/>
      <c r="AG468" s="25">
        <v>8.76</v>
      </c>
      <c r="AH468" s="26">
        <v>527.59497759295891</v>
      </c>
      <c r="AI468" s="27"/>
      <c r="AJ468" s="27"/>
      <c r="AK468" s="26"/>
      <c r="AL468" s="26"/>
      <c r="AM468" s="24" t="s">
        <v>124</v>
      </c>
    </row>
    <row r="469" spans="1:39" s="34" customFormat="1">
      <c r="A469" s="36" t="s">
        <v>613</v>
      </c>
      <c r="B469" s="33" t="s">
        <v>62</v>
      </c>
      <c r="C469" s="9" t="s">
        <v>39</v>
      </c>
      <c r="D469" s="10" t="s">
        <v>48</v>
      </c>
      <c r="E469" s="11" t="s">
        <v>42</v>
      </c>
      <c r="F469" s="10" t="s">
        <v>41</v>
      </c>
      <c r="G469" s="36" t="s">
        <v>615</v>
      </c>
      <c r="H469" s="37" t="s">
        <v>616</v>
      </c>
      <c r="I469" s="39">
        <v>0</v>
      </c>
      <c r="J469" s="80"/>
      <c r="K469" s="39">
        <v>477.43975</v>
      </c>
      <c r="L469" s="80">
        <v>1.5</v>
      </c>
      <c r="M469" s="39">
        <v>0</v>
      </c>
      <c r="N469" s="80"/>
      <c r="O469" s="39">
        <v>0</v>
      </c>
      <c r="P469" s="80"/>
      <c r="Q469" s="39">
        <v>91.697500000000005</v>
      </c>
      <c r="R469" s="80">
        <v>0.3</v>
      </c>
      <c r="S469" s="39">
        <v>0</v>
      </c>
      <c r="T469" s="96"/>
      <c r="U469" s="39">
        <v>0</v>
      </c>
      <c r="V469" s="96"/>
      <c r="W469" s="39">
        <v>0</v>
      </c>
      <c r="X469" s="96"/>
      <c r="Y469" s="39">
        <v>27.627500000000001</v>
      </c>
      <c r="Z469" s="96">
        <v>0.1</v>
      </c>
      <c r="AA469" s="39">
        <v>0</v>
      </c>
      <c r="AB469" s="96"/>
      <c r="AC469" s="41" t="s">
        <v>45</v>
      </c>
      <c r="AD469" s="33" t="s">
        <v>46</v>
      </c>
      <c r="AE469" s="36"/>
      <c r="AF469" s="33">
        <v>2009</v>
      </c>
      <c r="AG469" s="33">
        <v>9.64</v>
      </c>
      <c r="AH469" s="42">
        <v>6251</v>
      </c>
      <c r="AI469" s="36"/>
      <c r="AJ469" s="36"/>
      <c r="AK469" s="44"/>
      <c r="AL469" s="39"/>
    </row>
    <row r="470" spans="1:39" s="34" customFormat="1">
      <c r="A470" s="36" t="s">
        <v>613</v>
      </c>
      <c r="B470" s="33" t="s">
        <v>62</v>
      </c>
      <c r="C470" s="9" t="s">
        <v>39</v>
      </c>
      <c r="D470" s="10" t="s">
        <v>53</v>
      </c>
      <c r="E470" s="10" t="s">
        <v>54</v>
      </c>
      <c r="F470" s="33"/>
      <c r="G470" s="36" t="s">
        <v>54</v>
      </c>
      <c r="H470" s="36" t="s">
        <v>121</v>
      </c>
      <c r="I470" s="39"/>
      <c r="J470" s="40"/>
      <c r="K470" s="39">
        <v>141.14750000000001</v>
      </c>
      <c r="L470" s="40"/>
      <c r="M470" s="39"/>
      <c r="N470" s="40"/>
      <c r="O470" s="39"/>
      <c r="P470" s="40"/>
      <c r="Q470" s="39"/>
      <c r="R470" s="40"/>
      <c r="S470" s="39"/>
      <c r="T470" s="40"/>
      <c r="U470" s="39"/>
      <c r="V470" s="40"/>
      <c r="W470" s="39"/>
      <c r="X470" s="40"/>
      <c r="Y470" s="39"/>
      <c r="Z470" s="40"/>
      <c r="AA470" s="39"/>
      <c r="AB470" s="40"/>
      <c r="AC470" s="41" t="s">
        <v>57</v>
      </c>
      <c r="AD470" s="33" t="s">
        <v>58</v>
      </c>
      <c r="AE470" s="36"/>
      <c r="AF470" s="33"/>
      <c r="AG470" s="33"/>
      <c r="AI470" s="36" t="s">
        <v>71</v>
      </c>
      <c r="AJ470" s="36"/>
      <c r="AK470" s="44"/>
      <c r="AL470" s="39" t="s">
        <v>71</v>
      </c>
    </row>
    <row r="471" spans="1:39" s="34" customFormat="1">
      <c r="A471" s="21" t="s">
        <v>617</v>
      </c>
      <c r="B471" s="9" t="s">
        <v>38</v>
      </c>
      <c r="C471" s="11" t="s">
        <v>37</v>
      </c>
      <c r="D471" s="10" t="s">
        <v>40</v>
      </c>
      <c r="E471" s="11" t="s">
        <v>42</v>
      </c>
      <c r="F471" s="10" t="s">
        <v>41</v>
      </c>
      <c r="G471" s="12" t="s">
        <v>43</v>
      </c>
      <c r="H471" s="13" t="s">
        <v>44</v>
      </c>
      <c r="I471" s="16">
        <v>0</v>
      </c>
      <c r="J471" s="15"/>
      <c r="K471" s="16">
        <v>180</v>
      </c>
      <c r="L471" s="15">
        <v>0.4</v>
      </c>
      <c r="M471" s="16">
        <v>0</v>
      </c>
      <c r="N471" s="15"/>
      <c r="O471" s="16">
        <v>203</v>
      </c>
      <c r="P471" s="15">
        <v>0.4</v>
      </c>
      <c r="Q471" s="16"/>
      <c r="R471" s="15"/>
      <c r="S471" s="16"/>
      <c r="T471" s="15"/>
      <c r="U471" s="16"/>
      <c r="V471" s="15"/>
      <c r="W471" s="16"/>
      <c r="X471" s="15"/>
      <c r="Y471" s="16"/>
      <c r="Z471" s="15"/>
      <c r="AA471" s="16">
        <v>68</v>
      </c>
      <c r="AB471" s="15">
        <v>0.1</v>
      </c>
      <c r="AC471" s="9" t="s">
        <v>45</v>
      </c>
      <c r="AD471" s="9" t="s">
        <v>46</v>
      </c>
      <c r="AE471" s="13"/>
      <c r="AF471" s="13"/>
      <c r="AG471" s="13"/>
      <c r="AH471" s="13"/>
      <c r="AI471" s="21"/>
      <c r="AJ471" s="21"/>
      <c r="AK471" s="13"/>
      <c r="AL471" s="13"/>
      <c r="AM471" s="13"/>
    </row>
    <row r="472" spans="1:39" s="34" customFormat="1">
      <c r="A472" s="21" t="s">
        <v>617</v>
      </c>
      <c r="B472" s="10" t="s">
        <v>47</v>
      </c>
      <c r="C472" s="11" t="s">
        <v>37</v>
      </c>
      <c r="D472" s="10" t="s">
        <v>53</v>
      </c>
      <c r="E472" s="10" t="s">
        <v>54</v>
      </c>
      <c r="F472" s="10"/>
      <c r="G472" s="14" t="s">
        <v>55</v>
      </c>
      <c r="H472" s="23" t="s">
        <v>618</v>
      </c>
      <c r="I472" s="17"/>
      <c r="J472" s="18"/>
      <c r="K472" s="17">
        <v>60</v>
      </c>
      <c r="L472" s="18"/>
      <c r="M472" s="17"/>
      <c r="N472" s="18"/>
      <c r="O472" s="17"/>
      <c r="P472" s="18"/>
      <c r="Q472" s="17"/>
      <c r="R472" s="18"/>
      <c r="S472" s="17"/>
      <c r="T472" s="18"/>
      <c r="U472" s="17"/>
      <c r="V472" s="18"/>
      <c r="W472" s="17"/>
      <c r="X472" s="18"/>
      <c r="Y472" s="17"/>
      <c r="Z472" s="18"/>
      <c r="AA472" s="17"/>
      <c r="AB472" s="18"/>
      <c r="AC472" s="10" t="s">
        <v>57</v>
      </c>
      <c r="AD472" s="10" t="s">
        <v>58</v>
      </c>
      <c r="AE472" s="24"/>
      <c r="AF472" s="24"/>
      <c r="AG472" s="24"/>
      <c r="AH472" s="26" t="e">
        <v>#VALUE!</v>
      </c>
      <c r="AI472" s="27"/>
      <c r="AJ472" s="27"/>
      <c r="AK472" s="26"/>
      <c r="AL472" s="26"/>
      <c r="AM472" s="24"/>
    </row>
    <row r="473" spans="1:39" s="34" customFormat="1">
      <c r="A473" s="8" t="s">
        <v>619</v>
      </c>
      <c r="B473" s="10" t="s">
        <v>47</v>
      </c>
      <c r="C473" s="11" t="s">
        <v>37</v>
      </c>
      <c r="D473" s="10" t="s">
        <v>48</v>
      </c>
      <c r="E473" s="11" t="s">
        <v>42</v>
      </c>
      <c r="F473" s="10" t="s">
        <v>41</v>
      </c>
      <c r="G473" s="14" t="s">
        <v>49</v>
      </c>
      <c r="H473" s="23" t="s">
        <v>620</v>
      </c>
      <c r="I473" s="17"/>
      <c r="J473" s="18"/>
      <c r="K473" s="17">
        <v>25.99</v>
      </c>
      <c r="L473" s="18">
        <v>7.0000000000000007E-2</v>
      </c>
      <c r="M473" s="17"/>
      <c r="N473" s="18"/>
      <c r="O473" s="17"/>
      <c r="P473" s="18"/>
      <c r="Q473" s="17">
        <v>22.6</v>
      </c>
      <c r="R473" s="18">
        <v>5.6000000000000001E-2</v>
      </c>
      <c r="S473" s="17"/>
      <c r="T473" s="18"/>
      <c r="U473" s="17">
        <v>23.73</v>
      </c>
      <c r="V473" s="18">
        <v>5.6000000000000001E-2</v>
      </c>
      <c r="W473" s="17"/>
      <c r="X473" s="18"/>
      <c r="Y473" s="17">
        <v>23.73</v>
      </c>
      <c r="Z473" s="18">
        <v>2.8000000000000001E-2</v>
      </c>
      <c r="AA473" s="17"/>
      <c r="AB473" s="18"/>
      <c r="AC473" s="10" t="s">
        <v>45</v>
      </c>
      <c r="AD473" s="10" t="s">
        <v>46</v>
      </c>
      <c r="AE473" s="24"/>
      <c r="AF473" s="24"/>
      <c r="AG473" s="25" t="s">
        <v>152</v>
      </c>
      <c r="AH473" s="26">
        <v>672.00000000000011</v>
      </c>
      <c r="AI473" s="27"/>
      <c r="AJ473" s="27"/>
      <c r="AK473" s="26"/>
      <c r="AL473" s="26"/>
      <c r="AM473" s="24" t="s">
        <v>124</v>
      </c>
    </row>
    <row r="474" spans="1:39" s="34" customFormat="1">
      <c r="A474" s="8" t="s">
        <v>619</v>
      </c>
      <c r="B474" s="10" t="s">
        <v>47</v>
      </c>
      <c r="C474" s="11" t="s">
        <v>37</v>
      </c>
      <c r="D474" s="10" t="s">
        <v>53</v>
      </c>
      <c r="E474" s="10" t="s">
        <v>54</v>
      </c>
      <c r="F474" s="10"/>
      <c r="G474" s="14" t="s">
        <v>55</v>
      </c>
      <c r="H474" s="23" t="s">
        <v>621</v>
      </c>
      <c r="I474" s="17">
        <v>85.8</v>
      </c>
      <c r="J474" s="18"/>
      <c r="K474" s="17"/>
      <c r="L474" s="18"/>
      <c r="M474" s="17">
        <v>85.8</v>
      </c>
      <c r="N474" s="18"/>
      <c r="O474" s="17"/>
      <c r="P474" s="18"/>
      <c r="Q474" s="17"/>
      <c r="R474" s="18"/>
      <c r="S474" s="17"/>
      <c r="T474" s="18"/>
      <c r="U474" s="17"/>
      <c r="V474" s="18"/>
      <c r="W474" s="17"/>
      <c r="X474" s="18"/>
      <c r="Y474" s="17"/>
      <c r="Z474" s="31"/>
      <c r="AA474" s="17"/>
      <c r="AB474" s="18"/>
      <c r="AC474" s="10" t="s">
        <v>57</v>
      </c>
      <c r="AD474" s="10" t="s">
        <v>58</v>
      </c>
      <c r="AE474" s="24"/>
      <c r="AF474" s="24"/>
      <c r="AG474" s="24"/>
      <c r="AH474" s="26" t="e">
        <v>#VALUE!</v>
      </c>
      <c r="AI474" s="27"/>
      <c r="AJ474" s="27"/>
      <c r="AK474" s="26"/>
      <c r="AL474" s="26"/>
      <c r="AM474" s="24"/>
    </row>
    <row r="475" spans="1:39" s="34" customFormat="1">
      <c r="A475" s="8" t="s">
        <v>619</v>
      </c>
      <c r="B475" s="33" t="s">
        <v>62</v>
      </c>
      <c r="C475" s="11" t="s">
        <v>37</v>
      </c>
      <c r="D475" s="10" t="s">
        <v>48</v>
      </c>
      <c r="E475" s="11" t="s">
        <v>42</v>
      </c>
      <c r="F475" s="10" t="s">
        <v>41</v>
      </c>
      <c r="G475" s="36" t="s">
        <v>63</v>
      </c>
      <c r="H475" s="37" t="s">
        <v>64</v>
      </c>
      <c r="I475" s="39"/>
      <c r="J475" s="80"/>
      <c r="K475" s="39"/>
      <c r="L475" s="80"/>
      <c r="M475" s="39"/>
      <c r="N475" s="80"/>
      <c r="O475" s="39"/>
      <c r="P475" s="80"/>
      <c r="Q475" s="39">
        <v>54.5</v>
      </c>
      <c r="R475" s="80">
        <v>0.1</v>
      </c>
      <c r="S475" s="39"/>
      <c r="T475" s="38"/>
      <c r="U475" s="39"/>
      <c r="V475" s="38"/>
      <c r="W475" s="39"/>
      <c r="X475" s="38"/>
      <c r="Y475" s="39"/>
      <c r="Z475" s="40"/>
      <c r="AA475" s="39"/>
      <c r="AB475" s="40"/>
      <c r="AC475" s="41" t="s">
        <v>45</v>
      </c>
      <c r="AD475" s="33" t="s">
        <v>46</v>
      </c>
      <c r="AE475" s="36"/>
      <c r="AF475" s="33"/>
      <c r="AG475" s="33"/>
      <c r="AH475" s="42">
        <v>329</v>
      </c>
      <c r="AI475" s="36"/>
      <c r="AJ475" s="36"/>
      <c r="AK475" s="44"/>
      <c r="AL475" s="39"/>
    </row>
    <row r="476" spans="1:39" s="34" customFormat="1">
      <c r="A476" s="8" t="s">
        <v>622</v>
      </c>
      <c r="B476" s="10" t="s">
        <v>47</v>
      </c>
      <c r="C476" s="11" t="s">
        <v>37</v>
      </c>
      <c r="D476" s="10" t="s">
        <v>48</v>
      </c>
      <c r="E476" s="11" t="s">
        <v>42</v>
      </c>
      <c r="F476" s="10" t="s">
        <v>41</v>
      </c>
      <c r="G476" s="14" t="s">
        <v>49</v>
      </c>
      <c r="H476" s="23" t="s">
        <v>623</v>
      </c>
      <c r="I476" s="17"/>
      <c r="J476" s="18"/>
      <c r="K476" s="17"/>
      <c r="L476" s="18"/>
      <c r="M476" s="55"/>
      <c r="N476" s="18"/>
      <c r="O476" s="17">
        <v>73.733000000000004</v>
      </c>
      <c r="P476" s="18"/>
      <c r="Q476" s="17"/>
      <c r="R476" s="18"/>
      <c r="S476" s="17"/>
      <c r="T476" s="18"/>
      <c r="U476" s="17"/>
      <c r="V476" s="18"/>
      <c r="W476" s="17"/>
      <c r="X476" s="18"/>
      <c r="Y476" s="17">
        <v>22.035</v>
      </c>
      <c r="Z476" s="18"/>
      <c r="AA476" s="17"/>
      <c r="AB476" s="18"/>
      <c r="AC476" s="10" t="s">
        <v>45</v>
      </c>
      <c r="AD476" s="10" t="s">
        <v>46</v>
      </c>
      <c r="AE476" s="24"/>
      <c r="AF476" s="24"/>
      <c r="AG476" s="24" t="s">
        <v>152</v>
      </c>
      <c r="AH476" s="26" t="e">
        <v>#VALUE!</v>
      </c>
      <c r="AI476" s="27"/>
      <c r="AJ476" s="27"/>
      <c r="AK476" s="26"/>
      <c r="AL476" s="26"/>
      <c r="AM476" s="24"/>
    </row>
    <row r="477" spans="1:39" s="34" customFormat="1">
      <c r="A477" s="8" t="s">
        <v>622</v>
      </c>
      <c r="B477" s="10" t="s">
        <v>47</v>
      </c>
      <c r="C477" s="11" t="s">
        <v>37</v>
      </c>
      <c r="D477" s="10" t="s">
        <v>53</v>
      </c>
      <c r="E477" s="10" t="s">
        <v>54</v>
      </c>
      <c r="F477" s="10"/>
      <c r="G477" s="14" t="s">
        <v>55</v>
      </c>
      <c r="H477" s="23" t="s">
        <v>624</v>
      </c>
      <c r="I477" s="17"/>
      <c r="J477" s="18"/>
      <c r="K477" s="17">
        <v>60</v>
      </c>
      <c r="L477" s="18"/>
      <c r="M477" s="55"/>
      <c r="N477" s="18"/>
      <c r="O477" s="17"/>
      <c r="P477" s="18"/>
      <c r="Q477" s="17"/>
      <c r="R477" s="18"/>
      <c r="S477" s="17"/>
      <c r="T477" s="18"/>
      <c r="U477" s="17"/>
      <c r="V477" s="18"/>
      <c r="W477" s="17"/>
      <c r="X477" s="18"/>
      <c r="Y477" s="17"/>
      <c r="Z477" s="18"/>
      <c r="AA477" s="17"/>
      <c r="AB477" s="18"/>
      <c r="AC477" s="10" t="s">
        <v>57</v>
      </c>
      <c r="AD477" s="10" t="s">
        <v>58</v>
      </c>
      <c r="AE477" s="24"/>
      <c r="AF477" s="24"/>
      <c r="AG477" s="24"/>
      <c r="AH477" s="26" t="e">
        <v>#VALUE!</v>
      </c>
      <c r="AI477" s="27"/>
      <c r="AJ477" s="27"/>
      <c r="AK477" s="26"/>
      <c r="AL477" s="26"/>
      <c r="AM477" s="24"/>
    </row>
    <row r="478" spans="1:39" s="34" customFormat="1">
      <c r="A478" s="8" t="s">
        <v>625</v>
      </c>
      <c r="B478" s="10" t="s">
        <v>47</v>
      </c>
      <c r="C478" s="11" t="s">
        <v>37</v>
      </c>
      <c r="D478" s="10" t="s">
        <v>48</v>
      </c>
      <c r="E478" s="11" t="s">
        <v>42</v>
      </c>
      <c r="F478" s="10" t="s">
        <v>41</v>
      </c>
      <c r="G478" s="30" t="s">
        <v>49</v>
      </c>
      <c r="H478" s="23" t="s">
        <v>627</v>
      </c>
      <c r="I478" s="17">
        <v>90</v>
      </c>
      <c r="J478" s="18">
        <v>0.56000000000000005</v>
      </c>
      <c r="K478" s="17"/>
      <c r="L478" s="18"/>
      <c r="M478" s="91">
        <v>90</v>
      </c>
      <c r="N478" s="31">
        <v>0.56999999999999995</v>
      </c>
      <c r="O478" s="91"/>
      <c r="P478" s="31"/>
      <c r="Q478" s="91"/>
      <c r="R478" s="31"/>
      <c r="S478" s="91"/>
      <c r="T478" s="31"/>
      <c r="U478" s="91"/>
      <c r="V478" s="31"/>
      <c r="W478" s="91"/>
      <c r="X478" s="31"/>
      <c r="Y478" s="91"/>
      <c r="Z478" s="31"/>
      <c r="AA478" s="91"/>
      <c r="AB478" s="31"/>
      <c r="AC478" s="10" t="s">
        <v>57</v>
      </c>
      <c r="AD478" s="10" t="s">
        <v>46</v>
      </c>
      <c r="AE478" s="30"/>
      <c r="AF478" s="24"/>
      <c r="AG478" s="93" t="s">
        <v>152</v>
      </c>
      <c r="AH478" s="26">
        <v>3615.9999999999995</v>
      </c>
      <c r="AI478" s="27"/>
      <c r="AJ478" s="27"/>
      <c r="AK478" s="26"/>
      <c r="AL478" s="26"/>
      <c r="AM478" s="30" t="s">
        <v>124</v>
      </c>
    </row>
    <row r="479" spans="1:39" s="34" customFormat="1">
      <c r="A479" s="8" t="s">
        <v>625</v>
      </c>
      <c r="B479" s="10" t="s">
        <v>47</v>
      </c>
      <c r="C479" s="11" t="s">
        <v>37</v>
      </c>
      <c r="D479" s="10" t="s">
        <v>53</v>
      </c>
      <c r="E479" s="10" t="s">
        <v>54</v>
      </c>
      <c r="F479" s="10"/>
      <c r="G479" s="14" t="s">
        <v>55</v>
      </c>
      <c r="H479" s="23" t="s">
        <v>628</v>
      </c>
      <c r="I479" s="17">
        <v>60</v>
      </c>
      <c r="J479" s="18"/>
      <c r="K479" s="17"/>
      <c r="L479" s="18"/>
      <c r="M479" s="55">
        <v>60</v>
      </c>
      <c r="N479" s="18"/>
      <c r="O479" s="17"/>
      <c r="P479" s="18"/>
      <c r="Q479" s="17"/>
      <c r="R479" s="18"/>
      <c r="S479" s="17"/>
      <c r="T479" s="18"/>
      <c r="U479" s="17"/>
      <c r="V479" s="18"/>
      <c r="W479" s="17"/>
      <c r="X479" s="18"/>
      <c r="Y479" s="17"/>
      <c r="Z479" s="18"/>
      <c r="AA479" s="17"/>
      <c r="AB479" s="18"/>
      <c r="AC479" s="10" t="s">
        <v>57</v>
      </c>
      <c r="AD479" s="10" t="s">
        <v>58</v>
      </c>
      <c r="AE479" s="24"/>
      <c r="AF479" s="24"/>
      <c r="AG479" s="24"/>
      <c r="AH479" s="26" t="e">
        <v>#VALUE!</v>
      </c>
      <c r="AI479" s="27"/>
      <c r="AJ479" s="27"/>
      <c r="AK479" s="26"/>
      <c r="AL479" s="26"/>
      <c r="AM479" s="24"/>
    </row>
    <row r="480" spans="1:39" s="34" customFormat="1">
      <c r="A480" s="8" t="s">
        <v>625</v>
      </c>
      <c r="B480" s="33" t="s">
        <v>62</v>
      </c>
      <c r="C480" s="11" t="s">
        <v>37</v>
      </c>
      <c r="D480" s="10" t="s">
        <v>48</v>
      </c>
      <c r="E480" s="11" t="s">
        <v>42</v>
      </c>
      <c r="F480" s="33" t="s">
        <v>73</v>
      </c>
      <c r="G480" s="51" t="s">
        <v>129</v>
      </c>
      <c r="H480" s="36" t="s">
        <v>130</v>
      </c>
      <c r="I480" s="39">
        <v>321.22954545454547</v>
      </c>
      <c r="J480" s="40">
        <v>3.8</v>
      </c>
      <c r="K480" s="39">
        <v>0</v>
      </c>
      <c r="L480" s="40">
        <v>0</v>
      </c>
      <c r="M480" s="39">
        <v>338.13636363636363</v>
      </c>
      <c r="N480" s="40">
        <v>4</v>
      </c>
      <c r="O480" s="39"/>
      <c r="P480" s="40"/>
      <c r="Q480" s="39"/>
      <c r="R480" s="40"/>
      <c r="S480" s="39">
        <v>169.06818181818181</v>
      </c>
      <c r="T480" s="40">
        <v>2</v>
      </c>
      <c r="U480" s="39"/>
      <c r="V480" s="40"/>
      <c r="W480" s="39"/>
      <c r="X480" s="40"/>
      <c r="Y480" s="39"/>
      <c r="Z480" s="40"/>
      <c r="AA480" s="39"/>
      <c r="AB480" s="40"/>
      <c r="AC480" s="41" t="s">
        <v>57</v>
      </c>
      <c r="AD480" s="33" t="s">
        <v>46</v>
      </c>
      <c r="AE480" s="36"/>
      <c r="AF480" s="33" t="s">
        <v>76</v>
      </c>
      <c r="AG480" s="34">
        <v>45.1</v>
      </c>
      <c r="AH480" s="42"/>
      <c r="AI480" s="36" t="s">
        <v>626</v>
      </c>
      <c r="AJ480" s="36"/>
      <c r="AK480" s="44">
        <v>0.6</v>
      </c>
      <c r="AL480" s="39">
        <f ca="1">5.88/0.11</f>
        <v>53.454545454545453</v>
      </c>
      <c r="AM480" s="34" t="s">
        <v>182</v>
      </c>
    </row>
    <row r="481" spans="1:39" s="34" customFormat="1">
      <c r="A481" s="8" t="s">
        <v>625</v>
      </c>
      <c r="B481" s="33" t="s">
        <v>62</v>
      </c>
      <c r="C481" s="11" t="s">
        <v>37</v>
      </c>
      <c r="D481" s="10" t="s">
        <v>48</v>
      </c>
      <c r="E481" s="11" t="s">
        <v>42</v>
      </c>
      <c r="F481" s="10" t="s">
        <v>41</v>
      </c>
      <c r="G481" s="36" t="s">
        <v>74</v>
      </c>
      <c r="H481" s="36" t="s">
        <v>85</v>
      </c>
      <c r="I481" s="39">
        <v>131.93181818181819</v>
      </c>
      <c r="J481" s="40">
        <v>1.5</v>
      </c>
      <c r="K481" s="39">
        <v>0</v>
      </c>
      <c r="L481" s="40"/>
      <c r="M481" s="39">
        <v>131.93181818181819</v>
      </c>
      <c r="N481" s="40">
        <v>1.5</v>
      </c>
      <c r="O481" s="39">
        <v>0</v>
      </c>
      <c r="P481" s="40"/>
      <c r="Q481" s="39">
        <v>0</v>
      </c>
      <c r="R481" s="40"/>
      <c r="S481" s="39">
        <v>87.954545454545453</v>
      </c>
      <c r="T481" s="40">
        <v>1</v>
      </c>
      <c r="U481" s="39">
        <v>0</v>
      </c>
      <c r="V481" s="40"/>
      <c r="W481" s="39">
        <v>0</v>
      </c>
      <c r="X481" s="40"/>
      <c r="Y481" s="39">
        <v>0</v>
      </c>
      <c r="Z481" s="40"/>
      <c r="AA481" s="39">
        <v>0</v>
      </c>
      <c r="AB481" s="40"/>
      <c r="AC481" s="41" t="s">
        <v>57</v>
      </c>
      <c r="AD481" s="33" t="s">
        <v>46</v>
      </c>
      <c r="AE481" s="36"/>
      <c r="AF481" s="33" t="s">
        <v>76</v>
      </c>
      <c r="AG481" s="34">
        <v>45.1</v>
      </c>
      <c r="AH481" s="42">
        <v>13160</v>
      </c>
      <c r="AI481" s="36"/>
      <c r="AJ481" s="36"/>
      <c r="AK481" s="44"/>
      <c r="AL481" s="39" t="s">
        <v>71</v>
      </c>
      <c r="AM481" s="34" t="s">
        <v>182</v>
      </c>
    </row>
    <row r="482" spans="1:39" s="34" customFormat="1">
      <c r="A482" s="34" t="s">
        <v>629</v>
      </c>
      <c r="B482" s="33" t="s">
        <v>62</v>
      </c>
      <c r="C482" s="9" t="s">
        <v>39</v>
      </c>
      <c r="D482" s="10" t="s">
        <v>48</v>
      </c>
      <c r="E482" s="11" t="s">
        <v>42</v>
      </c>
      <c r="F482" s="33" t="s">
        <v>73</v>
      </c>
      <c r="G482" s="51" t="s">
        <v>129</v>
      </c>
      <c r="H482" s="36" t="s">
        <v>130</v>
      </c>
      <c r="I482" s="39">
        <v>2958.6931818181815</v>
      </c>
      <c r="J482" s="40">
        <v>35</v>
      </c>
      <c r="K482" s="39">
        <v>0</v>
      </c>
      <c r="L482" s="40"/>
      <c r="M482" s="39">
        <v>0</v>
      </c>
      <c r="N482" s="40"/>
      <c r="O482" s="39">
        <v>0</v>
      </c>
      <c r="P482" s="40"/>
      <c r="Q482" s="39">
        <v>0</v>
      </c>
      <c r="R482" s="40"/>
      <c r="S482" s="39">
        <v>0</v>
      </c>
      <c r="T482" s="40"/>
      <c r="U482" s="39">
        <v>0</v>
      </c>
      <c r="V482" s="40"/>
      <c r="W482" s="39">
        <v>0</v>
      </c>
      <c r="X482" s="40"/>
      <c r="Y482" s="39">
        <v>0</v>
      </c>
      <c r="Z482" s="40"/>
      <c r="AA482" s="39">
        <v>0</v>
      </c>
      <c r="AB482" s="40"/>
      <c r="AC482" s="41" t="s">
        <v>57</v>
      </c>
      <c r="AD482" s="33" t="s">
        <v>46</v>
      </c>
      <c r="AE482" s="36"/>
      <c r="AF482" s="33" t="s">
        <v>76</v>
      </c>
      <c r="AH482" s="42"/>
      <c r="AI482" s="36" t="s">
        <v>630</v>
      </c>
      <c r="AJ482" s="36" t="s">
        <v>103</v>
      </c>
      <c r="AK482" s="44">
        <v>0.6</v>
      </c>
      <c r="AL482" s="39">
        <f ca="1">21/0.11</f>
        <v>190.90909090909091</v>
      </c>
    </row>
    <row r="483" spans="1:39" s="34" customFormat="1">
      <c r="A483" s="34" t="s">
        <v>629</v>
      </c>
      <c r="B483" s="33" t="s">
        <v>62</v>
      </c>
      <c r="C483" s="9" t="s">
        <v>39</v>
      </c>
      <c r="D483" s="10" t="s">
        <v>48</v>
      </c>
      <c r="E483" s="11" t="s">
        <v>42</v>
      </c>
      <c r="F483" s="10" t="s">
        <v>41</v>
      </c>
      <c r="G483" s="36" t="s">
        <v>74</v>
      </c>
      <c r="H483" s="36" t="s">
        <v>85</v>
      </c>
      <c r="I483" s="39">
        <v>175.90909090909091</v>
      </c>
      <c r="J483" s="40">
        <v>2</v>
      </c>
      <c r="K483" s="39">
        <v>87.954545454545453</v>
      </c>
      <c r="L483" s="40">
        <v>1</v>
      </c>
      <c r="M483" s="39">
        <v>0</v>
      </c>
      <c r="N483" s="40"/>
      <c r="O483" s="39">
        <v>87.954545454545453</v>
      </c>
      <c r="P483" s="40">
        <v>1</v>
      </c>
      <c r="Q483" s="39">
        <v>0</v>
      </c>
      <c r="R483" s="40"/>
      <c r="S483" s="39">
        <v>0</v>
      </c>
      <c r="T483" s="40"/>
      <c r="U483" s="39">
        <v>0</v>
      </c>
      <c r="V483" s="40"/>
      <c r="W483" s="39">
        <v>0</v>
      </c>
      <c r="X483" s="40"/>
      <c r="Y483" s="39">
        <v>0</v>
      </c>
      <c r="Z483" s="40"/>
      <c r="AA483" s="39">
        <v>0</v>
      </c>
      <c r="AB483" s="40"/>
      <c r="AC483" s="41" t="s">
        <v>57</v>
      </c>
      <c r="AD483" s="33" t="s">
        <v>46</v>
      </c>
      <c r="AE483" s="36"/>
      <c r="AF483" s="33" t="s">
        <v>76</v>
      </c>
      <c r="AH483" s="42"/>
      <c r="AI483" s="36" t="s">
        <v>71</v>
      </c>
      <c r="AJ483" s="36"/>
      <c r="AK483" s="44"/>
      <c r="AL483" s="39" t="s">
        <v>71</v>
      </c>
    </row>
    <row r="484" spans="1:39" s="34" customFormat="1" ht="9.75" customHeight="1">
      <c r="A484" s="8" t="s">
        <v>631</v>
      </c>
      <c r="B484" s="10" t="s">
        <v>47</v>
      </c>
      <c r="C484" s="9" t="s">
        <v>632</v>
      </c>
      <c r="D484" s="9" t="s">
        <v>88</v>
      </c>
      <c r="E484" s="11" t="s">
        <v>42</v>
      </c>
      <c r="F484" s="10" t="s">
        <v>41</v>
      </c>
      <c r="G484" s="14" t="s">
        <v>207</v>
      </c>
      <c r="H484" s="23" t="s">
        <v>633</v>
      </c>
      <c r="I484" s="17">
        <v>150</v>
      </c>
      <c r="J484" s="18"/>
      <c r="K484" s="17"/>
      <c r="L484" s="18"/>
      <c r="M484" s="55"/>
      <c r="N484" s="18"/>
      <c r="O484" s="17"/>
      <c r="P484" s="18"/>
      <c r="Q484" s="17"/>
      <c r="R484" s="18"/>
      <c r="S484" s="17"/>
      <c r="T484" s="18"/>
      <c r="U484" s="17"/>
      <c r="V484" s="18"/>
      <c r="W484" s="17"/>
      <c r="X484" s="18"/>
      <c r="Y484" s="17"/>
      <c r="Z484" s="18"/>
      <c r="AA484" s="17"/>
      <c r="AB484" s="18"/>
      <c r="AC484" s="10" t="s">
        <v>57</v>
      </c>
      <c r="AD484" s="10" t="s">
        <v>58</v>
      </c>
      <c r="AE484" s="24"/>
      <c r="AF484" s="24"/>
      <c r="AG484" s="24"/>
      <c r="AH484" s="26" t="e">
        <v>#VALUE!</v>
      </c>
      <c r="AI484" s="27"/>
      <c r="AJ484" s="27"/>
      <c r="AK484" s="26"/>
      <c r="AL484" s="26"/>
      <c r="AM484" s="24"/>
    </row>
    <row r="485" spans="1:39" s="34" customFormat="1">
      <c r="A485" s="8" t="s">
        <v>631</v>
      </c>
      <c r="B485" s="10" t="s">
        <v>47</v>
      </c>
      <c r="C485" s="9" t="s">
        <v>632</v>
      </c>
      <c r="D485" s="10" t="s">
        <v>48</v>
      </c>
      <c r="E485" s="11" t="s">
        <v>42</v>
      </c>
      <c r="F485" s="10" t="s">
        <v>41</v>
      </c>
      <c r="G485" s="14" t="s">
        <v>49</v>
      </c>
      <c r="H485" s="23" t="s">
        <v>634</v>
      </c>
      <c r="I485" s="17"/>
      <c r="J485" s="18"/>
      <c r="K485" s="17">
        <v>150</v>
      </c>
      <c r="L485" s="18"/>
      <c r="M485" s="55"/>
      <c r="N485" s="18"/>
      <c r="O485" s="17"/>
      <c r="P485" s="18"/>
      <c r="Q485" s="17">
        <v>150</v>
      </c>
      <c r="R485" s="18"/>
      <c r="S485" s="17"/>
      <c r="T485" s="18"/>
      <c r="U485" s="17"/>
      <c r="V485" s="18"/>
      <c r="W485" s="17"/>
      <c r="X485" s="18"/>
      <c r="Y485" s="17">
        <v>50</v>
      </c>
      <c r="Z485" s="18"/>
      <c r="AA485" s="17"/>
      <c r="AB485" s="18"/>
      <c r="AC485" s="10" t="s">
        <v>57</v>
      </c>
      <c r="AD485" s="10" t="s">
        <v>46</v>
      </c>
      <c r="AE485" s="24"/>
      <c r="AF485" s="24"/>
      <c r="AG485" s="24"/>
      <c r="AH485" s="26" t="e">
        <v>#VALUE!</v>
      </c>
      <c r="AI485" s="27"/>
      <c r="AJ485" s="27"/>
      <c r="AK485" s="26"/>
      <c r="AL485" s="26"/>
      <c r="AM485" s="24"/>
    </row>
    <row r="486" spans="1:39" s="34" customFormat="1">
      <c r="A486" s="8" t="s">
        <v>631</v>
      </c>
      <c r="B486" s="10" t="s">
        <v>47</v>
      </c>
      <c r="C486" s="9" t="s">
        <v>632</v>
      </c>
      <c r="D486" s="10" t="s">
        <v>53</v>
      </c>
      <c r="E486" s="10" t="s">
        <v>54</v>
      </c>
      <c r="F486" s="10"/>
      <c r="G486" s="14" t="s">
        <v>55</v>
      </c>
      <c r="H486" s="23"/>
      <c r="I486" s="17">
        <v>60</v>
      </c>
      <c r="J486" s="18"/>
      <c r="K486" s="17"/>
      <c r="L486" s="18"/>
      <c r="M486" s="55">
        <v>60</v>
      </c>
      <c r="N486" s="18"/>
      <c r="O486" s="17"/>
      <c r="P486" s="18"/>
      <c r="Q486" s="17"/>
      <c r="R486" s="18"/>
      <c r="S486" s="17"/>
      <c r="T486" s="18"/>
      <c r="U486" s="17"/>
      <c r="V486" s="18"/>
      <c r="W486" s="17"/>
      <c r="X486" s="18"/>
      <c r="Y486" s="17"/>
      <c r="Z486" s="18"/>
      <c r="AA486" s="17"/>
      <c r="AB486" s="18"/>
      <c r="AC486" s="10" t="s">
        <v>57</v>
      </c>
      <c r="AD486" s="10" t="s">
        <v>58</v>
      </c>
      <c r="AE486" s="24"/>
      <c r="AF486" s="24"/>
      <c r="AG486" s="24"/>
      <c r="AH486" s="26" t="e">
        <v>#VALUE!</v>
      </c>
      <c r="AI486" s="27"/>
      <c r="AJ486" s="27"/>
      <c r="AK486" s="26"/>
      <c r="AL486" s="26"/>
      <c r="AM486" s="24"/>
    </row>
    <row r="487" spans="1:39" s="34" customFormat="1">
      <c r="A487" s="13" t="s">
        <v>635</v>
      </c>
      <c r="B487" s="53" t="s">
        <v>84</v>
      </c>
      <c r="C487" s="9" t="s">
        <v>39</v>
      </c>
      <c r="D487" s="10" t="s">
        <v>40</v>
      </c>
      <c r="E487" s="9" t="s">
        <v>42</v>
      </c>
      <c r="F487" s="33" t="s">
        <v>73</v>
      </c>
      <c r="G487" s="14" t="s">
        <v>85</v>
      </c>
      <c r="H487" s="14"/>
      <c r="I487" s="39">
        <v>0</v>
      </c>
      <c r="J487" s="18">
        <v>0</v>
      </c>
      <c r="K487" s="39">
        <v>61.192307692307686</v>
      </c>
      <c r="L487" s="18">
        <v>0.43316174831025123</v>
      </c>
      <c r="M487" s="39">
        <v>0</v>
      </c>
      <c r="N487" s="18">
        <v>0</v>
      </c>
      <c r="O487" s="39">
        <v>0</v>
      </c>
      <c r="P487" s="18">
        <v>0</v>
      </c>
      <c r="Q487" s="39">
        <v>130.30451282051283</v>
      </c>
      <c r="R487" s="18">
        <v>0.92238906557679257</v>
      </c>
      <c r="S487" s="39">
        <v>0</v>
      </c>
      <c r="T487" s="18">
        <v>0</v>
      </c>
      <c r="U487" s="39">
        <v>0</v>
      </c>
      <c r="V487" s="18">
        <v>0</v>
      </c>
      <c r="W487" s="39">
        <v>0</v>
      </c>
      <c r="X487" s="18">
        <v>0</v>
      </c>
      <c r="Y487" s="39">
        <v>31.718487179487177</v>
      </c>
      <c r="Z487" s="18">
        <v>0.22452217287414686</v>
      </c>
      <c r="AA487" s="39">
        <v>0</v>
      </c>
      <c r="AB487" s="18">
        <v>0</v>
      </c>
      <c r="AC487" s="10" t="s">
        <v>45</v>
      </c>
      <c r="AD487" s="10" t="s">
        <v>46</v>
      </c>
      <c r="AE487" s="8" t="s">
        <v>71</v>
      </c>
      <c r="AF487" s="8" t="s">
        <v>86</v>
      </c>
      <c r="AG487" s="56">
        <v>14.09</v>
      </c>
      <c r="AH487" s="57"/>
      <c r="AI487" s="21" t="s">
        <v>636</v>
      </c>
      <c r="AJ487" s="21"/>
      <c r="AK487" s="59">
        <v>1</v>
      </c>
      <c r="AL487" s="60">
        <v>1.5800729867611907</v>
      </c>
      <c r="AM487" s="30" t="s">
        <v>87</v>
      </c>
    </row>
    <row r="488" spans="1:39" s="34" customFormat="1">
      <c r="A488" s="13" t="s">
        <v>635</v>
      </c>
      <c r="B488" s="53" t="s">
        <v>84</v>
      </c>
      <c r="C488" s="9" t="s">
        <v>39</v>
      </c>
      <c r="D488" s="10" t="s">
        <v>40</v>
      </c>
      <c r="E488" s="9" t="s">
        <v>42</v>
      </c>
      <c r="F488" s="10" t="s">
        <v>41</v>
      </c>
      <c r="G488" s="14" t="s">
        <v>85</v>
      </c>
      <c r="H488" s="14"/>
      <c r="I488" s="39">
        <v>0</v>
      </c>
      <c r="J488" s="18">
        <v>0</v>
      </c>
      <c r="K488" s="39">
        <v>3.307692307692307</v>
      </c>
      <c r="L488" s="18">
        <v>2.3414148557310874E-2</v>
      </c>
      <c r="M488" s="39">
        <v>0</v>
      </c>
      <c r="N488" s="18">
        <v>0</v>
      </c>
      <c r="O488" s="39">
        <v>0</v>
      </c>
      <c r="P488" s="18">
        <v>0</v>
      </c>
      <c r="Q488" s="39">
        <v>7.0434871794871787</v>
      </c>
      <c r="R488" s="18">
        <v>4.9858868409556348E-2</v>
      </c>
      <c r="S488" s="39">
        <v>0</v>
      </c>
      <c r="T488" s="18">
        <v>0</v>
      </c>
      <c r="U488" s="39">
        <v>0</v>
      </c>
      <c r="V488" s="18">
        <v>0</v>
      </c>
      <c r="W488" s="39">
        <v>0</v>
      </c>
      <c r="X488" s="18">
        <v>0</v>
      </c>
      <c r="Y488" s="39">
        <v>1.7145128205128202</v>
      </c>
      <c r="Z488" s="18">
        <v>1.2136333668872802E-2</v>
      </c>
      <c r="AA488" s="39">
        <v>0</v>
      </c>
      <c r="AB488" s="18">
        <v>0</v>
      </c>
      <c r="AC488" s="10" t="s">
        <v>45</v>
      </c>
      <c r="AD488" s="10" t="s">
        <v>46</v>
      </c>
      <c r="AE488" s="8" t="s">
        <v>71</v>
      </c>
      <c r="AF488" s="8" t="s">
        <v>86</v>
      </c>
      <c r="AG488" s="56">
        <v>14.09</v>
      </c>
      <c r="AH488" s="57"/>
      <c r="AI488" s="21" t="s">
        <v>636</v>
      </c>
      <c r="AJ488" s="21"/>
      <c r="AK488" s="59">
        <v>1</v>
      </c>
      <c r="AL488" s="60">
        <v>8.5409350635740025E-2</v>
      </c>
      <c r="AM488" s="30" t="s">
        <v>87</v>
      </c>
    </row>
    <row r="489" spans="1:39" s="34" customFormat="1">
      <c r="A489" s="13" t="s">
        <v>635</v>
      </c>
      <c r="B489" s="10" t="s">
        <v>84</v>
      </c>
      <c r="C489" s="9" t="s">
        <v>39</v>
      </c>
      <c r="D489" s="9" t="s">
        <v>88</v>
      </c>
      <c r="E489" s="9" t="s">
        <v>42</v>
      </c>
      <c r="F489" s="11" t="s">
        <v>42</v>
      </c>
      <c r="G489" s="45" t="s">
        <v>89</v>
      </c>
      <c r="H489" s="45"/>
      <c r="I489" s="61">
        <v>0</v>
      </c>
      <c r="J489" s="18">
        <v>0</v>
      </c>
      <c r="K489" s="61">
        <v>0</v>
      </c>
      <c r="L489" s="18">
        <v>0</v>
      </c>
      <c r="M489" s="61">
        <v>0</v>
      </c>
      <c r="N489" s="18">
        <v>0</v>
      </c>
      <c r="O489" s="61">
        <v>0</v>
      </c>
      <c r="P489" s="18">
        <v>0</v>
      </c>
      <c r="Q489" s="61">
        <v>0</v>
      </c>
      <c r="R489" s="18">
        <v>0</v>
      </c>
      <c r="S489" s="61">
        <v>0</v>
      </c>
      <c r="T489" s="18">
        <v>0</v>
      </c>
      <c r="U489" s="61">
        <v>70</v>
      </c>
      <c r="V489" s="18">
        <v>0</v>
      </c>
      <c r="W489" s="61">
        <v>0</v>
      </c>
      <c r="X489" s="18">
        <v>0</v>
      </c>
      <c r="Y489" s="61">
        <v>0</v>
      </c>
      <c r="Z489" s="18">
        <v>0</v>
      </c>
      <c r="AA489" s="61">
        <v>0</v>
      </c>
      <c r="AB489" s="18">
        <v>0</v>
      </c>
      <c r="AC489" s="10" t="s">
        <v>57</v>
      </c>
      <c r="AD489" s="10" t="s">
        <v>58</v>
      </c>
      <c r="AE489" s="8" t="s">
        <v>71</v>
      </c>
      <c r="AF489" s="8" t="s">
        <v>71</v>
      </c>
      <c r="AG489" s="62" t="s">
        <v>90</v>
      </c>
      <c r="AH489" s="57"/>
      <c r="AI489" s="21" t="s">
        <v>71</v>
      </c>
      <c r="AJ489" s="21" t="s">
        <v>71</v>
      </c>
      <c r="AK489" s="63" t="s">
        <v>71</v>
      </c>
      <c r="AL489" s="60">
        <v>0</v>
      </c>
      <c r="AM489" s="30" t="s">
        <v>71</v>
      </c>
    </row>
    <row r="490" spans="1:39" s="34" customFormat="1">
      <c r="A490" s="13" t="s">
        <v>635</v>
      </c>
      <c r="B490" s="53" t="s">
        <v>84</v>
      </c>
      <c r="C490" s="9" t="s">
        <v>39</v>
      </c>
      <c r="D490" s="10" t="s">
        <v>53</v>
      </c>
      <c r="E490" s="10" t="s">
        <v>54</v>
      </c>
      <c r="F490" s="10"/>
      <c r="G490" s="14" t="s">
        <v>116</v>
      </c>
      <c r="H490" s="14"/>
      <c r="I490" s="17">
        <v>144.11000000000001</v>
      </c>
      <c r="J490" s="18">
        <v>0</v>
      </c>
      <c r="K490" s="17">
        <v>0</v>
      </c>
      <c r="L490" s="18">
        <v>0</v>
      </c>
      <c r="M490" s="17">
        <v>144.11000000000001</v>
      </c>
      <c r="N490" s="18">
        <v>0</v>
      </c>
      <c r="O490" s="17">
        <v>0</v>
      </c>
      <c r="P490" s="18">
        <v>0</v>
      </c>
      <c r="Q490" s="17">
        <v>0</v>
      </c>
      <c r="R490" s="18">
        <v>0</v>
      </c>
      <c r="S490" s="17">
        <v>0</v>
      </c>
      <c r="T490" s="18">
        <v>0</v>
      </c>
      <c r="U490" s="17">
        <v>0</v>
      </c>
      <c r="V490" s="18">
        <v>0</v>
      </c>
      <c r="W490" s="17">
        <v>0</v>
      </c>
      <c r="X490" s="18">
        <v>0</v>
      </c>
      <c r="Y490" s="17">
        <v>0</v>
      </c>
      <c r="Z490" s="18">
        <v>0</v>
      </c>
      <c r="AA490" s="39">
        <v>0</v>
      </c>
      <c r="AB490" s="18">
        <v>0</v>
      </c>
      <c r="AC490" s="10" t="s">
        <v>57</v>
      </c>
      <c r="AD490" s="10" t="s">
        <v>58</v>
      </c>
      <c r="AE490" s="8" t="s">
        <v>71</v>
      </c>
      <c r="AF490" s="8" t="s">
        <v>71</v>
      </c>
      <c r="AG490" s="62" t="s">
        <v>71</v>
      </c>
      <c r="AH490" s="57"/>
      <c r="AI490" s="21" t="s">
        <v>71</v>
      </c>
      <c r="AJ490" s="21" t="s">
        <v>71</v>
      </c>
      <c r="AK490" s="63" t="s">
        <v>71</v>
      </c>
      <c r="AL490" s="60">
        <v>0</v>
      </c>
      <c r="AM490" s="30" t="s">
        <v>71</v>
      </c>
    </row>
    <row r="491" spans="1:39" s="34" customFormat="1">
      <c r="A491" s="13" t="s">
        <v>635</v>
      </c>
      <c r="B491" s="10" t="s">
        <v>47</v>
      </c>
      <c r="C491" s="9" t="s">
        <v>39</v>
      </c>
      <c r="D491" s="10" t="s">
        <v>48</v>
      </c>
      <c r="E491" s="11" t="s">
        <v>42</v>
      </c>
      <c r="F491" s="33" t="s">
        <v>73</v>
      </c>
      <c r="G491" s="14" t="s">
        <v>49</v>
      </c>
      <c r="H491" s="23" t="s">
        <v>637</v>
      </c>
      <c r="I491" s="17"/>
      <c r="J491" s="18"/>
      <c r="K491" s="17">
        <v>27.1</v>
      </c>
      <c r="L491" s="18">
        <v>0.18263035874702482</v>
      </c>
      <c r="M491" s="17"/>
      <c r="N491" s="18"/>
      <c r="O491" s="17"/>
      <c r="P491" s="18"/>
      <c r="Q491" s="17">
        <v>84.863</v>
      </c>
      <c r="R491" s="18">
        <v>0.57148083091256519</v>
      </c>
      <c r="S491" s="17"/>
      <c r="T491" s="18"/>
      <c r="U491" s="17"/>
      <c r="V491" s="18"/>
      <c r="W491" s="17"/>
      <c r="X491" s="18"/>
      <c r="Y491" s="17">
        <v>28.137</v>
      </c>
      <c r="Z491" s="18">
        <v>0.18947899720003827</v>
      </c>
      <c r="AA491" s="17"/>
      <c r="AB491" s="18"/>
      <c r="AC491" s="10" t="s">
        <v>45</v>
      </c>
      <c r="AD491" s="10" t="s">
        <v>46</v>
      </c>
      <c r="AE491" s="24"/>
      <c r="AF491" s="24"/>
      <c r="AG491" s="25">
        <v>11.87</v>
      </c>
      <c r="AH491" s="26">
        <v>3019.4885979508103</v>
      </c>
      <c r="AI491" s="27"/>
      <c r="AJ491" s="27"/>
      <c r="AK491" s="26"/>
      <c r="AL491" s="26"/>
      <c r="AM491" s="24" t="s">
        <v>120</v>
      </c>
    </row>
    <row r="492" spans="1:39" s="34" customFormat="1">
      <c r="A492" s="13" t="s">
        <v>638</v>
      </c>
      <c r="B492" s="10" t="s">
        <v>47</v>
      </c>
      <c r="C492" s="9" t="s">
        <v>39</v>
      </c>
      <c r="D492" s="10" t="s">
        <v>53</v>
      </c>
      <c r="E492" s="10" t="s">
        <v>54</v>
      </c>
      <c r="F492" s="10"/>
      <c r="G492" s="14" t="s">
        <v>55</v>
      </c>
      <c r="H492" s="23" t="s">
        <v>641</v>
      </c>
      <c r="I492" s="17">
        <v>145.86000000000001</v>
      </c>
      <c r="J492" s="18"/>
      <c r="K492" s="17"/>
      <c r="L492" s="18"/>
      <c r="M492" s="17">
        <v>145.86000000000001</v>
      </c>
      <c r="N492" s="18"/>
      <c r="O492" s="17"/>
      <c r="P492" s="18"/>
      <c r="Q492" s="17"/>
      <c r="R492" s="18"/>
      <c r="S492" s="17"/>
      <c r="T492" s="18"/>
      <c r="U492" s="17"/>
      <c r="V492" s="18"/>
      <c r="W492" s="17"/>
      <c r="X492" s="18"/>
      <c r="Y492" s="17"/>
      <c r="Z492" s="18"/>
      <c r="AA492" s="17"/>
      <c r="AB492" s="18"/>
      <c r="AC492" s="10" t="s">
        <v>57</v>
      </c>
      <c r="AD492" s="10" t="s">
        <v>58</v>
      </c>
      <c r="AE492" s="24"/>
      <c r="AF492" s="24"/>
      <c r="AG492" s="24"/>
      <c r="AH492" s="26" t="e">
        <v>#VALUE!</v>
      </c>
      <c r="AI492" s="27"/>
      <c r="AJ492" s="27"/>
      <c r="AK492" s="26"/>
      <c r="AL492" s="26"/>
      <c r="AM492" s="24"/>
    </row>
    <row r="493" spans="1:39" s="34" customFormat="1">
      <c r="A493" s="13" t="s">
        <v>638</v>
      </c>
      <c r="B493" s="33" t="s">
        <v>62</v>
      </c>
      <c r="C493" s="9" t="s">
        <v>39</v>
      </c>
      <c r="D493" s="10" t="s">
        <v>48</v>
      </c>
      <c r="E493" s="11" t="s">
        <v>42</v>
      </c>
      <c r="F493" s="33" t="s">
        <v>73</v>
      </c>
      <c r="G493" s="36" t="s">
        <v>129</v>
      </c>
      <c r="H493" s="36" t="s">
        <v>639</v>
      </c>
      <c r="I493" s="39">
        <v>303.97090909090912</v>
      </c>
      <c r="J493" s="43">
        <v>3.2</v>
      </c>
      <c r="K493" s="39"/>
      <c r="L493" s="43"/>
      <c r="M493" s="39"/>
      <c r="N493" s="43"/>
      <c r="O493" s="39"/>
      <c r="P493" s="40"/>
      <c r="Q493" s="39"/>
      <c r="R493" s="43"/>
      <c r="S493" s="39"/>
      <c r="T493" s="40"/>
      <c r="U493" s="39"/>
      <c r="V493" s="40"/>
      <c r="W493" s="39"/>
      <c r="X493" s="40"/>
      <c r="Y493" s="39"/>
      <c r="Z493" s="40"/>
      <c r="AA493" s="39"/>
      <c r="AB493" s="40"/>
      <c r="AC493" s="41" t="s">
        <v>57</v>
      </c>
      <c r="AD493" s="33" t="s">
        <v>46</v>
      </c>
      <c r="AE493" s="36"/>
      <c r="AF493" s="33" t="s">
        <v>76</v>
      </c>
      <c r="AH493" s="42"/>
      <c r="AI493" s="36" t="s">
        <v>640</v>
      </c>
      <c r="AJ493" s="36"/>
      <c r="AK493" s="44">
        <v>0.5</v>
      </c>
      <c r="AL493" s="39">
        <f ca="1">1.6/0.11</f>
        <v>14.545454545454547</v>
      </c>
    </row>
    <row r="494" spans="1:39" s="34" customFormat="1">
      <c r="A494" s="13" t="s">
        <v>638</v>
      </c>
      <c r="B494" s="33" t="s">
        <v>62</v>
      </c>
      <c r="C494" s="9" t="s">
        <v>39</v>
      </c>
      <c r="D494" s="10" t="s">
        <v>48</v>
      </c>
      <c r="E494" s="11" t="s">
        <v>42</v>
      </c>
      <c r="F494" s="10" t="s">
        <v>41</v>
      </c>
      <c r="G494" s="36" t="s">
        <v>74</v>
      </c>
      <c r="H494" s="36" t="s">
        <v>85</v>
      </c>
      <c r="I494" s="39">
        <v>161.25</v>
      </c>
      <c r="J494" s="43">
        <v>1.8333333333333335</v>
      </c>
      <c r="K494" s="39">
        <v>161.25</v>
      </c>
      <c r="L494" s="43">
        <v>1.8333333333333335</v>
      </c>
      <c r="M494" s="39">
        <v>0</v>
      </c>
      <c r="N494" s="43">
        <v>0</v>
      </c>
      <c r="O494" s="39">
        <v>161.25</v>
      </c>
      <c r="P494" s="43">
        <v>1.8333333333333335</v>
      </c>
      <c r="Q494" s="156"/>
      <c r="R494" s="157"/>
      <c r="S494" s="39">
        <v>0</v>
      </c>
      <c r="T494" s="40"/>
      <c r="U494" s="39">
        <v>0</v>
      </c>
      <c r="V494" s="40"/>
      <c r="W494" s="39">
        <v>0</v>
      </c>
      <c r="X494" s="40"/>
      <c r="Y494" s="39">
        <v>0</v>
      </c>
      <c r="Z494" s="40"/>
      <c r="AA494" s="39">
        <v>0</v>
      </c>
      <c r="AB494" s="40"/>
      <c r="AC494" s="41" t="s">
        <v>57</v>
      </c>
      <c r="AD494" s="33" t="s">
        <v>46</v>
      </c>
      <c r="AE494" s="36"/>
      <c r="AF494" s="33" t="s">
        <v>76</v>
      </c>
      <c r="AH494" s="42"/>
      <c r="AI494" s="36" t="s">
        <v>71</v>
      </c>
      <c r="AJ494" s="36"/>
      <c r="AK494" s="44"/>
      <c r="AL494" s="39" t="s">
        <v>71</v>
      </c>
    </row>
    <row r="495" spans="1:39" s="34" customFormat="1">
      <c r="A495" s="8" t="s">
        <v>642</v>
      </c>
      <c r="B495" s="10" t="s">
        <v>47</v>
      </c>
      <c r="C495" s="11" t="s">
        <v>37</v>
      </c>
      <c r="D495" s="10" t="s">
        <v>48</v>
      </c>
      <c r="E495" s="11" t="s">
        <v>42</v>
      </c>
      <c r="F495" s="10" t="s">
        <v>41</v>
      </c>
      <c r="G495" s="14" t="s">
        <v>49</v>
      </c>
      <c r="H495" s="30" t="s">
        <v>643</v>
      </c>
      <c r="I495" s="17"/>
      <c r="J495" s="18"/>
      <c r="K495" s="17">
        <v>32.204999999999998</v>
      </c>
      <c r="L495" s="18">
        <v>0.1</v>
      </c>
      <c r="M495" s="17"/>
      <c r="N495" s="18"/>
      <c r="O495" s="17"/>
      <c r="P495" s="18"/>
      <c r="Q495" s="17">
        <v>39.549999999999997</v>
      </c>
      <c r="R495" s="18">
        <v>0.1</v>
      </c>
      <c r="S495" s="17"/>
      <c r="T495" s="18"/>
      <c r="U495" s="17"/>
      <c r="V495" s="18"/>
      <c r="W495" s="17"/>
      <c r="X495" s="18"/>
      <c r="Y495" s="17">
        <v>16</v>
      </c>
      <c r="Z495" s="18">
        <v>0.04</v>
      </c>
      <c r="AA495" s="17"/>
      <c r="AB495" s="18"/>
      <c r="AC495" s="10" t="s">
        <v>45</v>
      </c>
      <c r="AD495" s="10" t="s">
        <v>46</v>
      </c>
      <c r="AE495" s="24"/>
      <c r="AF495" s="24"/>
      <c r="AG495" s="25" t="s">
        <v>152</v>
      </c>
      <c r="AH495" s="26">
        <v>768.00000000000011</v>
      </c>
      <c r="AI495" s="27"/>
      <c r="AJ495" s="27"/>
      <c r="AK495" s="26"/>
      <c r="AL495" s="26"/>
      <c r="AM495" s="24" t="s">
        <v>124</v>
      </c>
    </row>
    <row r="496" spans="1:39" s="34" customFormat="1">
      <c r="A496" s="8" t="s">
        <v>642</v>
      </c>
      <c r="B496" s="10" t="s">
        <v>47</v>
      </c>
      <c r="C496" s="11" t="s">
        <v>37</v>
      </c>
      <c r="D496" s="10" t="s">
        <v>53</v>
      </c>
      <c r="E496" s="10" t="s">
        <v>54</v>
      </c>
      <c r="F496" s="10"/>
      <c r="G496" s="14" t="s">
        <v>55</v>
      </c>
      <c r="H496" s="30" t="s">
        <v>644</v>
      </c>
      <c r="I496" s="17">
        <v>73.332999999999998</v>
      </c>
      <c r="J496" s="18"/>
      <c r="K496" s="17"/>
      <c r="L496" s="18"/>
      <c r="M496" s="17">
        <v>73.332999999999998</v>
      </c>
      <c r="N496" s="18"/>
      <c r="O496" s="17"/>
      <c r="P496" s="18"/>
      <c r="Q496" s="17"/>
      <c r="R496" s="18"/>
      <c r="S496" s="17"/>
      <c r="T496" s="18"/>
      <c r="U496" s="17"/>
      <c r="V496" s="18"/>
      <c r="W496" s="17"/>
      <c r="X496" s="18"/>
      <c r="Y496" s="17"/>
      <c r="Z496" s="18"/>
      <c r="AA496" s="17"/>
      <c r="AB496" s="18"/>
      <c r="AC496" s="10" t="s">
        <v>57</v>
      </c>
      <c r="AD496" s="10" t="s">
        <v>58</v>
      </c>
      <c r="AE496" s="24"/>
      <c r="AF496" s="24"/>
      <c r="AG496" s="24"/>
      <c r="AH496" s="26" t="e">
        <v>#VALUE!</v>
      </c>
      <c r="AI496" s="27"/>
      <c r="AJ496" s="27"/>
      <c r="AK496" s="26"/>
      <c r="AL496" s="26"/>
      <c r="AM496" s="24"/>
    </row>
    <row r="497" spans="1:178" s="34" customFormat="1">
      <c r="A497" s="8" t="s">
        <v>642</v>
      </c>
      <c r="B497" s="33" t="s">
        <v>62</v>
      </c>
      <c r="C497" s="11" t="s">
        <v>37</v>
      </c>
      <c r="D497" s="10" t="s">
        <v>48</v>
      </c>
      <c r="E497" s="11" t="s">
        <v>42</v>
      </c>
      <c r="F497" s="10" t="s">
        <v>41</v>
      </c>
      <c r="G497" s="36" t="s">
        <v>63</v>
      </c>
      <c r="H497" s="37" t="s">
        <v>64</v>
      </c>
      <c r="I497" s="39"/>
      <c r="J497" s="80"/>
      <c r="K497" s="39"/>
      <c r="L497" s="80"/>
      <c r="M497" s="39"/>
      <c r="N497" s="80"/>
      <c r="O497" s="39"/>
      <c r="P497" s="80"/>
      <c r="Q497" s="39">
        <v>31.61</v>
      </c>
      <c r="R497" s="80">
        <v>0.1</v>
      </c>
      <c r="S497" s="39"/>
      <c r="T497" s="38"/>
      <c r="U497" s="39"/>
      <c r="V497" s="38"/>
      <c r="W497" s="39"/>
      <c r="X497" s="38"/>
      <c r="Y497" s="39">
        <v>9.81</v>
      </c>
      <c r="Z497" s="40">
        <v>0.03</v>
      </c>
      <c r="AA497" s="39"/>
      <c r="AB497" s="40"/>
      <c r="AC497" s="41" t="s">
        <v>45</v>
      </c>
      <c r="AD497" s="33" t="s">
        <v>46</v>
      </c>
      <c r="AE497" s="36"/>
      <c r="AF497" s="33"/>
      <c r="AG497" s="33"/>
      <c r="AH497" s="42">
        <v>427.7</v>
      </c>
      <c r="AI497" s="36"/>
      <c r="AJ497" s="36"/>
      <c r="AK497" s="44"/>
      <c r="AL497" s="39"/>
    </row>
    <row r="498" spans="1:178" s="34" customFormat="1">
      <c r="A498" s="8" t="s">
        <v>645</v>
      </c>
      <c r="B498" s="10" t="s">
        <v>84</v>
      </c>
      <c r="C498" s="11" t="s">
        <v>37</v>
      </c>
      <c r="D498" s="9" t="s">
        <v>88</v>
      </c>
      <c r="E498" s="9" t="s">
        <v>42</v>
      </c>
      <c r="F498" s="11" t="s">
        <v>42</v>
      </c>
      <c r="G498" s="45" t="s">
        <v>89</v>
      </c>
      <c r="H498" s="45"/>
      <c r="I498" s="61">
        <v>0</v>
      </c>
      <c r="J498" s="18">
        <v>0</v>
      </c>
      <c r="K498" s="61">
        <v>0</v>
      </c>
      <c r="L498" s="18">
        <v>0</v>
      </c>
      <c r="M498" s="61">
        <v>0</v>
      </c>
      <c r="N498" s="18">
        <v>0</v>
      </c>
      <c r="O498" s="61">
        <v>0</v>
      </c>
      <c r="P498" s="18">
        <v>0</v>
      </c>
      <c r="Q498" s="61">
        <v>0</v>
      </c>
      <c r="R498" s="18">
        <v>0</v>
      </c>
      <c r="S498" s="61">
        <v>0</v>
      </c>
      <c r="T498" s="18">
        <v>0</v>
      </c>
      <c r="U498" s="61">
        <v>70</v>
      </c>
      <c r="V498" s="18">
        <v>0</v>
      </c>
      <c r="W498" s="61">
        <v>0</v>
      </c>
      <c r="X498" s="18">
        <v>0</v>
      </c>
      <c r="Y498" s="61">
        <v>0</v>
      </c>
      <c r="Z498" s="18">
        <v>0</v>
      </c>
      <c r="AA498" s="61">
        <v>0</v>
      </c>
      <c r="AB498" s="18">
        <v>0</v>
      </c>
      <c r="AC498" s="10" t="s">
        <v>57</v>
      </c>
      <c r="AD498" s="10" t="s">
        <v>58</v>
      </c>
      <c r="AE498" s="8" t="s">
        <v>71</v>
      </c>
      <c r="AF498" s="8" t="s">
        <v>71</v>
      </c>
      <c r="AG498" s="62" t="s">
        <v>90</v>
      </c>
      <c r="AH498" s="57"/>
      <c r="AI498" s="21" t="s">
        <v>71</v>
      </c>
      <c r="AJ498" s="21" t="s">
        <v>71</v>
      </c>
      <c r="AK498" s="63" t="s">
        <v>71</v>
      </c>
      <c r="AL498" s="60">
        <v>0</v>
      </c>
      <c r="AM498" s="30" t="s">
        <v>71</v>
      </c>
    </row>
    <row r="499" spans="1:178" s="34" customFormat="1">
      <c r="A499" s="8" t="s">
        <v>645</v>
      </c>
      <c r="B499" s="10" t="s">
        <v>47</v>
      </c>
      <c r="C499" s="11" t="s">
        <v>37</v>
      </c>
      <c r="D499" s="10" t="s">
        <v>48</v>
      </c>
      <c r="E499" s="11" t="s">
        <v>42</v>
      </c>
      <c r="F499" s="10" t="s">
        <v>41</v>
      </c>
      <c r="G499" s="14" t="s">
        <v>49</v>
      </c>
      <c r="H499" s="23" t="s">
        <v>646</v>
      </c>
      <c r="I499" s="17"/>
      <c r="J499" s="18"/>
      <c r="K499" s="17">
        <v>62.15</v>
      </c>
      <c r="L499" s="18">
        <v>8.3000000000000004E-2</v>
      </c>
      <c r="M499" s="17"/>
      <c r="N499" s="18"/>
      <c r="O499" s="17"/>
      <c r="P499" s="18"/>
      <c r="Q499" s="17">
        <v>56.5</v>
      </c>
      <c r="R499" s="18">
        <v>6.7000000000000004E-2</v>
      </c>
      <c r="S499" s="17"/>
      <c r="T499" s="18"/>
      <c r="U499" s="17"/>
      <c r="V499" s="18"/>
      <c r="W499" s="17">
        <v>33.9</v>
      </c>
      <c r="X499" s="18"/>
      <c r="Y499" s="17"/>
      <c r="Z499" s="18"/>
      <c r="AA499" s="17"/>
      <c r="AB499" s="18"/>
      <c r="AC499" s="10" t="s">
        <v>45</v>
      </c>
      <c r="AD499" s="10" t="s">
        <v>46</v>
      </c>
      <c r="AE499" s="24"/>
      <c r="AF499" s="24"/>
      <c r="AG499" s="25" t="s">
        <v>152</v>
      </c>
      <c r="AH499" s="26">
        <v>480.00000000000006</v>
      </c>
      <c r="AI499" s="27"/>
      <c r="AJ499" s="27"/>
      <c r="AK499" s="26"/>
      <c r="AL499" s="26"/>
      <c r="AM499" s="24" t="s">
        <v>120</v>
      </c>
    </row>
    <row r="500" spans="1:178" s="34" customFormat="1">
      <c r="A500" s="8" t="s">
        <v>645</v>
      </c>
      <c r="B500" s="10" t="s">
        <v>47</v>
      </c>
      <c r="C500" s="11" t="s">
        <v>37</v>
      </c>
      <c r="D500" s="10" t="s">
        <v>53</v>
      </c>
      <c r="E500" s="10" t="s">
        <v>54</v>
      </c>
      <c r="F500" s="10"/>
      <c r="G500" s="14" t="s">
        <v>55</v>
      </c>
      <c r="H500" s="23" t="s">
        <v>647</v>
      </c>
      <c r="I500" s="17">
        <v>58.344000000000001</v>
      </c>
      <c r="J500" s="18"/>
      <c r="K500" s="17"/>
      <c r="L500" s="18"/>
      <c r="M500" s="17">
        <v>58.344000000000001</v>
      </c>
      <c r="N500" s="18"/>
      <c r="O500" s="17"/>
      <c r="P500" s="18"/>
      <c r="Q500" s="17"/>
      <c r="R500" s="18"/>
      <c r="S500" s="17"/>
      <c r="T500" s="18"/>
      <c r="U500" s="17"/>
      <c r="V500" s="18"/>
      <c r="W500" s="17"/>
      <c r="X500" s="18"/>
      <c r="Y500" s="17"/>
      <c r="Z500" s="18"/>
      <c r="AA500" s="17"/>
      <c r="AB500" s="18"/>
      <c r="AC500" s="10" t="s">
        <v>57</v>
      </c>
      <c r="AD500" s="10" t="s">
        <v>58</v>
      </c>
      <c r="AE500" s="24"/>
      <c r="AF500" s="24"/>
      <c r="AG500" s="24"/>
      <c r="AH500" s="26" t="e">
        <v>#VALUE!</v>
      </c>
      <c r="AI500" s="27"/>
      <c r="AJ500" s="27"/>
      <c r="AK500" s="26"/>
      <c r="AL500" s="26"/>
      <c r="AM500" s="24"/>
    </row>
    <row r="501" spans="1:178" s="34" customFormat="1">
      <c r="A501" s="34" t="s">
        <v>648</v>
      </c>
      <c r="B501" s="81" t="s">
        <v>47</v>
      </c>
      <c r="C501" s="9" t="s">
        <v>39</v>
      </c>
      <c r="D501" s="9" t="s">
        <v>88</v>
      </c>
      <c r="E501" s="11" t="s">
        <v>42</v>
      </c>
      <c r="F501" s="11" t="s">
        <v>42</v>
      </c>
      <c r="G501" s="83" t="s">
        <v>127</v>
      </c>
      <c r="H501" s="84" t="s">
        <v>649</v>
      </c>
      <c r="I501" s="91"/>
      <c r="J501" s="31"/>
      <c r="K501" s="17"/>
      <c r="L501" s="18"/>
      <c r="M501" s="17">
        <v>113</v>
      </c>
      <c r="N501" s="18"/>
      <c r="O501" s="17"/>
      <c r="P501" s="18"/>
      <c r="Q501" s="17"/>
      <c r="R501" s="18"/>
      <c r="S501" s="17"/>
      <c r="T501" s="18"/>
      <c r="U501" s="17"/>
      <c r="V501" s="18"/>
      <c r="W501" s="17"/>
      <c r="X501" s="18"/>
      <c r="Y501" s="17"/>
      <c r="Z501" s="18"/>
      <c r="AA501" s="17"/>
      <c r="AB501" s="18"/>
      <c r="AC501" s="10" t="s">
        <v>57</v>
      </c>
      <c r="AD501" s="10" t="s">
        <v>58</v>
      </c>
      <c r="AE501" s="24"/>
      <c r="AF501" s="85"/>
      <c r="AG501" s="25"/>
      <c r="AH501" s="26" t="e">
        <v>#VALUE!</v>
      </c>
      <c r="AI501" s="27"/>
      <c r="AJ501" s="27"/>
      <c r="AK501" s="26"/>
      <c r="AL501" s="26"/>
      <c r="AM501" s="24"/>
    </row>
    <row r="502" spans="1:178" s="34" customFormat="1">
      <c r="A502" s="34" t="s">
        <v>648</v>
      </c>
      <c r="B502" s="10" t="s">
        <v>47</v>
      </c>
      <c r="C502" s="9" t="s">
        <v>39</v>
      </c>
      <c r="D502" s="10" t="s">
        <v>48</v>
      </c>
      <c r="E502" s="11" t="s">
        <v>42</v>
      </c>
      <c r="F502" s="33" t="s">
        <v>73</v>
      </c>
      <c r="G502" s="14" t="s">
        <v>49</v>
      </c>
      <c r="H502" s="23" t="s">
        <v>650</v>
      </c>
      <c r="I502" s="17">
        <v>325</v>
      </c>
      <c r="J502" s="18"/>
      <c r="K502" s="17">
        <v>37.5</v>
      </c>
      <c r="L502" s="18"/>
      <c r="M502" s="17">
        <v>150</v>
      </c>
      <c r="N502" s="18">
        <v>80</v>
      </c>
      <c r="O502" s="17">
        <v>16</v>
      </c>
      <c r="P502" s="18"/>
      <c r="Q502" s="17"/>
      <c r="R502" s="18"/>
      <c r="S502" s="17"/>
      <c r="T502" s="18"/>
      <c r="U502" s="17"/>
      <c r="V502" s="18"/>
      <c r="W502" s="17"/>
      <c r="X502" s="18"/>
      <c r="Y502" s="17"/>
      <c r="Z502" s="18"/>
      <c r="AA502" s="17"/>
      <c r="AB502" s="18"/>
      <c r="AC502" s="10" t="s">
        <v>57</v>
      </c>
      <c r="AD502" s="10" t="s">
        <v>46</v>
      </c>
      <c r="AE502" s="24"/>
      <c r="AF502" s="24"/>
      <c r="AG502" s="24">
        <v>144</v>
      </c>
      <c r="AH502" s="26">
        <v>256000</v>
      </c>
      <c r="AI502" s="27"/>
      <c r="AJ502" s="27"/>
      <c r="AK502" s="26"/>
      <c r="AL502" s="26"/>
      <c r="AM502" s="24" t="s">
        <v>124</v>
      </c>
    </row>
    <row r="503" spans="1:178" s="86" customFormat="1">
      <c r="A503" s="34" t="s">
        <v>648</v>
      </c>
      <c r="B503" s="33" t="s">
        <v>62</v>
      </c>
      <c r="C503" s="9" t="s">
        <v>39</v>
      </c>
      <c r="D503" s="10" t="s">
        <v>48</v>
      </c>
      <c r="E503" s="11" t="s">
        <v>42</v>
      </c>
      <c r="F503" s="33" t="s">
        <v>73</v>
      </c>
      <c r="G503" s="51" t="s">
        <v>129</v>
      </c>
      <c r="H503" s="36" t="s">
        <v>130</v>
      </c>
      <c r="I503" s="39">
        <v>698.75</v>
      </c>
      <c r="J503" s="43">
        <v>7.7</v>
      </c>
      <c r="K503" s="39">
        <v>322.5</v>
      </c>
      <c r="L503" s="43">
        <v>3.85</v>
      </c>
      <c r="M503" s="39">
        <v>322.5</v>
      </c>
      <c r="N503" s="43">
        <v>3.85</v>
      </c>
      <c r="O503" s="39">
        <v>161.25</v>
      </c>
      <c r="P503" s="40">
        <v>2.2000000000000002</v>
      </c>
      <c r="Q503" s="39"/>
      <c r="R503" s="157"/>
      <c r="S503" s="39"/>
      <c r="T503" s="157"/>
      <c r="U503" s="39"/>
      <c r="V503" s="157"/>
      <c r="W503" s="39"/>
      <c r="X503" s="157"/>
      <c r="Y503" s="39">
        <v>0</v>
      </c>
      <c r="Z503" s="40"/>
      <c r="AA503" s="39">
        <v>0</v>
      </c>
      <c r="AB503" s="40"/>
      <c r="AC503" s="41" t="s">
        <v>57</v>
      </c>
      <c r="AD503" s="33" t="s">
        <v>46</v>
      </c>
      <c r="AE503" s="36"/>
      <c r="AF503" s="33" t="s">
        <v>76</v>
      </c>
      <c r="AG503" s="34">
        <v>144.80000000000001</v>
      </c>
      <c r="AH503" s="42"/>
      <c r="AI503" s="36" t="s">
        <v>103</v>
      </c>
      <c r="AJ503" s="36"/>
      <c r="AK503" s="44">
        <v>0.6</v>
      </c>
      <c r="AL503" s="39">
        <f ca="1">10.56/0.11</f>
        <v>96</v>
      </c>
      <c r="AM503" s="34"/>
    </row>
    <row r="504" spans="1:178" s="34" customFormat="1">
      <c r="A504" s="34" t="s">
        <v>648</v>
      </c>
      <c r="B504" s="33" t="s">
        <v>62</v>
      </c>
      <c r="C504" s="9" t="s">
        <v>39</v>
      </c>
      <c r="D504" s="10" t="s">
        <v>48</v>
      </c>
      <c r="E504" s="11" t="s">
        <v>42</v>
      </c>
      <c r="F504" s="10" t="s">
        <v>41</v>
      </c>
      <c r="G504" s="36" t="s">
        <v>74</v>
      </c>
      <c r="H504" s="36" t="s">
        <v>85</v>
      </c>
      <c r="I504" s="39"/>
      <c r="J504" s="43"/>
      <c r="K504" s="39">
        <v>107.5</v>
      </c>
      <c r="L504" s="43">
        <v>1.2222222222222221</v>
      </c>
      <c r="M504" s="39">
        <v>161.25</v>
      </c>
      <c r="N504" s="43">
        <v>1.8333333333333335</v>
      </c>
      <c r="O504" s="39">
        <v>161.25</v>
      </c>
      <c r="P504" s="40">
        <v>1.8333333333333335</v>
      </c>
      <c r="Q504" s="39"/>
      <c r="R504" s="40"/>
      <c r="S504" s="39"/>
      <c r="T504" s="40"/>
      <c r="U504" s="39"/>
      <c r="V504" s="40"/>
      <c r="W504" s="39"/>
      <c r="X504" s="40"/>
      <c r="Y504" s="39"/>
      <c r="Z504" s="40"/>
      <c r="AA504" s="39"/>
      <c r="AB504" s="40"/>
      <c r="AC504" s="41" t="s">
        <v>57</v>
      </c>
      <c r="AD504" s="33" t="s">
        <v>46</v>
      </c>
      <c r="AE504" s="36"/>
      <c r="AF504" s="33" t="s">
        <v>76</v>
      </c>
      <c r="AG504" s="34">
        <v>144.80000000000001</v>
      </c>
      <c r="AH504" s="42">
        <v>16084.444444444445</v>
      </c>
      <c r="AI504" s="36"/>
      <c r="AJ504" s="36"/>
      <c r="AK504" s="44"/>
      <c r="AL504" s="39"/>
      <c r="AM504" s="34" t="s">
        <v>193</v>
      </c>
    </row>
    <row r="505" spans="1:178" s="34" customFormat="1">
      <c r="A505" s="34" t="s">
        <v>648</v>
      </c>
      <c r="B505" s="33" t="s">
        <v>62</v>
      </c>
      <c r="C505" s="9" t="s">
        <v>39</v>
      </c>
      <c r="D505" s="10" t="s">
        <v>53</v>
      </c>
      <c r="E505" s="10" t="s">
        <v>54</v>
      </c>
      <c r="F505" s="33"/>
      <c r="G505" s="36" t="s">
        <v>54</v>
      </c>
      <c r="H505" s="36" t="s">
        <v>121</v>
      </c>
      <c r="I505" s="39"/>
      <c r="J505" s="43"/>
      <c r="K505" s="39">
        <v>219.10972499999997</v>
      </c>
      <c r="L505" s="43"/>
      <c r="M505" s="39"/>
      <c r="N505" s="43"/>
      <c r="O505" s="39"/>
      <c r="P505" s="40"/>
      <c r="Q505" s="39"/>
      <c r="R505" s="40"/>
      <c r="S505" s="39"/>
      <c r="T505" s="40"/>
      <c r="U505" s="39"/>
      <c r="V505" s="40"/>
      <c r="W505" s="39"/>
      <c r="X505" s="40"/>
      <c r="Y505" s="39"/>
      <c r="Z505" s="40"/>
      <c r="AA505" s="39"/>
      <c r="AB505" s="40"/>
      <c r="AC505" s="41" t="s">
        <v>57</v>
      </c>
      <c r="AD505" s="33" t="s">
        <v>58</v>
      </c>
      <c r="AE505" s="36"/>
      <c r="AF505" s="33"/>
      <c r="AG505" s="33"/>
      <c r="AI505" s="36" t="s">
        <v>71</v>
      </c>
      <c r="AJ505" s="36"/>
      <c r="AK505" s="44"/>
      <c r="AL505" s="39" t="s">
        <v>71</v>
      </c>
      <c r="AM505" s="34" t="s">
        <v>651</v>
      </c>
    </row>
    <row r="506" spans="1:178" s="34" customFormat="1">
      <c r="A506" s="46" t="s">
        <v>652</v>
      </c>
      <c r="B506" s="33" t="s">
        <v>96</v>
      </c>
      <c r="C506" s="9" t="s">
        <v>39</v>
      </c>
      <c r="D506" s="10" t="s">
        <v>48</v>
      </c>
      <c r="E506" s="11" t="s">
        <v>42</v>
      </c>
      <c r="F506" s="33" t="s">
        <v>73</v>
      </c>
      <c r="G506" s="34" t="s">
        <v>97</v>
      </c>
      <c r="H506" s="34" t="s">
        <v>653</v>
      </c>
      <c r="I506" s="68">
        <v>6506</v>
      </c>
      <c r="J506" s="43">
        <v>0</v>
      </c>
      <c r="K506" s="68">
        <v>8132.7</v>
      </c>
      <c r="L506" s="43">
        <v>0</v>
      </c>
      <c r="M506" s="68">
        <v>2480</v>
      </c>
      <c r="N506" s="43">
        <v>166.87</v>
      </c>
      <c r="O506" s="68"/>
      <c r="P506" s="68"/>
      <c r="Q506" s="68">
        <v>1627</v>
      </c>
      <c r="R506" s="68"/>
      <c r="S506" s="68"/>
      <c r="T506" s="68"/>
      <c r="U506" s="68"/>
      <c r="V506" s="68"/>
      <c r="W506" s="68"/>
      <c r="X506" s="68"/>
      <c r="Y506" s="68"/>
      <c r="Z506" s="68"/>
      <c r="AA506" s="68"/>
      <c r="AB506" s="68"/>
      <c r="AC506" s="33" t="s">
        <v>57</v>
      </c>
      <c r="AD506" s="33" t="s">
        <v>46</v>
      </c>
      <c r="AE506" s="33"/>
      <c r="AF506" s="36"/>
      <c r="AG506" s="33"/>
      <c r="AH506" s="158">
        <v>0.63200000000000001</v>
      </c>
      <c r="AI506" s="36" t="s">
        <v>397</v>
      </c>
      <c r="AJ506" s="36"/>
      <c r="AK506" s="36"/>
      <c r="AL506" s="36"/>
      <c r="AM506" s="36"/>
    </row>
    <row r="507" spans="1:178" s="86" customFormat="1">
      <c r="A507" s="46" t="s">
        <v>652</v>
      </c>
      <c r="B507" s="33" t="s">
        <v>96</v>
      </c>
      <c r="C507" s="9" t="s">
        <v>39</v>
      </c>
      <c r="D507" s="9" t="s">
        <v>88</v>
      </c>
      <c r="E507" s="11" t="s">
        <v>42</v>
      </c>
      <c r="F507" s="33" t="s">
        <v>73</v>
      </c>
      <c r="G507" s="34" t="s">
        <v>97</v>
      </c>
      <c r="H507" s="34" t="s">
        <v>654</v>
      </c>
      <c r="I507" s="68">
        <v>0</v>
      </c>
      <c r="J507" s="68">
        <v>0</v>
      </c>
      <c r="K507" s="68">
        <v>0</v>
      </c>
      <c r="L507" s="68">
        <v>0</v>
      </c>
      <c r="M507" s="68">
        <v>161</v>
      </c>
      <c r="N507" s="68"/>
      <c r="O507" s="68"/>
      <c r="P507" s="68"/>
      <c r="Q507" s="68"/>
      <c r="R507" s="68"/>
      <c r="S507" s="68"/>
      <c r="T507" s="68"/>
      <c r="U507" s="68"/>
      <c r="V507" s="68"/>
      <c r="W507" s="68"/>
      <c r="X507" s="68"/>
      <c r="Y507" s="68"/>
      <c r="Z507" s="68"/>
      <c r="AA507" s="68"/>
      <c r="AB507" s="68"/>
      <c r="AC507" s="33" t="s">
        <v>57</v>
      </c>
      <c r="AD507" s="33" t="s">
        <v>58</v>
      </c>
      <c r="AE507" s="33"/>
      <c r="AF507" s="36"/>
      <c r="AG507" s="33"/>
      <c r="AH507" s="159"/>
      <c r="AI507" s="36"/>
      <c r="AJ507" s="36"/>
      <c r="AK507" s="36"/>
      <c r="AL507" s="36"/>
      <c r="AM507" s="36"/>
    </row>
    <row r="508" spans="1:178" s="86" customFormat="1">
      <c r="A508" s="46" t="s">
        <v>652</v>
      </c>
      <c r="B508" s="33" t="s">
        <v>96</v>
      </c>
      <c r="C508" s="9" t="s">
        <v>39</v>
      </c>
      <c r="D508" s="9" t="s">
        <v>88</v>
      </c>
      <c r="E508" s="11" t="s">
        <v>42</v>
      </c>
      <c r="F508" s="10" t="s">
        <v>41</v>
      </c>
      <c r="G508" s="34" t="s">
        <v>655</v>
      </c>
      <c r="H508" s="34" t="s">
        <v>654</v>
      </c>
      <c r="I508" s="68">
        <v>0</v>
      </c>
      <c r="J508" s="68">
        <v>0</v>
      </c>
      <c r="K508" s="68">
        <v>0</v>
      </c>
      <c r="L508" s="68">
        <v>0</v>
      </c>
      <c r="M508" s="68">
        <v>161</v>
      </c>
      <c r="N508" s="68"/>
      <c r="O508" s="68"/>
      <c r="P508" s="68"/>
      <c r="Q508" s="68"/>
      <c r="R508" s="68"/>
      <c r="S508" s="68"/>
      <c r="T508" s="68"/>
      <c r="U508" s="68"/>
      <c r="V508" s="68"/>
      <c r="W508" s="68"/>
      <c r="X508" s="68"/>
      <c r="Y508" s="68"/>
      <c r="Z508" s="68"/>
      <c r="AA508" s="68"/>
      <c r="AB508" s="68"/>
      <c r="AC508" s="33" t="s">
        <v>57</v>
      </c>
      <c r="AD508" s="33" t="s">
        <v>58</v>
      </c>
      <c r="AE508" s="33"/>
      <c r="AF508" s="36"/>
      <c r="AG508" s="33"/>
      <c r="AH508" s="159"/>
      <c r="AI508" s="36"/>
      <c r="AJ508" s="36"/>
      <c r="AK508" s="36"/>
      <c r="AL508" s="36"/>
      <c r="AM508" s="36"/>
    </row>
    <row r="509" spans="1:178" ht="10.5" customHeight="1">
      <c r="A509" s="46" t="s">
        <v>652</v>
      </c>
      <c r="B509" s="33" t="s">
        <v>96</v>
      </c>
      <c r="C509" s="9" t="s">
        <v>39</v>
      </c>
      <c r="D509" s="10" t="s">
        <v>48</v>
      </c>
      <c r="E509" s="11" t="s">
        <v>42</v>
      </c>
      <c r="F509" s="10" t="s">
        <v>41</v>
      </c>
      <c r="G509" s="34" t="s">
        <v>414</v>
      </c>
      <c r="H509" s="34" t="s">
        <v>653</v>
      </c>
      <c r="I509" s="68">
        <v>6944</v>
      </c>
      <c r="J509" s="43">
        <v>0</v>
      </c>
      <c r="K509" s="68">
        <v>8680</v>
      </c>
      <c r="L509" s="43">
        <v>0</v>
      </c>
      <c r="M509" s="68">
        <v>3550</v>
      </c>
      <c r="N509" s="43">
        <v>68.09</v>
      </c>
      <c r="O509" s="68"/>
      <c r="P509" s="68"/>
      <c r="Q509" s="68">
        <v>1736</v>
      </c>
      <c r="R509" s="68"/>
      <c r="S509" s="68"/>
      <c r="T509" s="68"/>
      <c r="U509" s="68"/>
      <c r="V509" s="68"/>
      <c r="W509" s="68"/>
      <c r="X509" s="68"/>
      <c r="Y509" s="68"/>
      <c r="Z509" s="68"/>
      <c r="AA509" s="68"/>
      <c r="AB509" s="68"/>
      <c r="AC509" s="33" t="s">
        <v>57</v>
      </c>
      <c r="AD509" s="33" t="s">
        <v>46</v>
      </c>
      <c r="AE509" s="33"/>
      <c r="AF509" s="36"/>
      <c r="AG509" s="33"/>
      <c r="AH509" s="137">
        <v>19</v>
      </c>
      <c r="AI509" s="36" t="s">
        <v>99</v>
      </c>
      <c r="AJ509" s="36"/>
      <c r="AK509" s="36"/>
      <c r="AL509" s="36"/>
      <c r="AM509" s="36"/>
      <c r="AN509" s="32"/>
      <c r="AO509" s="32"/>
      <c r="AP509" s="32"/>
      <c r="AQ509" s="32"/>
      <c r="AR509" s="32"/>
      <c r="AS509" s="32"/>
      <c r="AT509" s="32"/>
      <c r="AU509" s="32"/>
      <c r="AV509" s="32"/>
      <c r="AW509" s="32"/>
      <c r="AX509" s="32"/>
      <c r="AY509" s="32"/>
      <c r="AZ509" s="32"/>
      <c r="BA509" s="32"/>
      <c r="BB509" s="32"/>
      <c r="BC509" s="32"/>
      <c r="BD509" s="32"/>
      <c r="BE509" s="32"/>
      <c r="BF509" s="32"/>
      <c r="BG509" s="32"/>
      <c r="BH509" s="32"/>
      <c r="BI509" s="32"/>
      <c r="BJ509" s="32"/>
      <c r="BK509" s="32"/>
      <c r="BL509" s="32"/>
      <c r="BM509" s="32"/>
      <c r="BN509" s="32"/>
      <c r="BO509" s="32"/>
      <c r="BP509" s="32"/>
      <c r="BQ509" s="32"/>
      <c r="BR509" s="32"/>
      <c r="BS509" s="32"/>
      <c r="BT509" s="32"/>
      <c r="BU509" s="32"/>
      <c r="BV509" s="32"/>
      <c r="BW509" s="32"/>
      <c r="BX509" s="32"/>
      <c r="BY509" s="32"/>
      <c r="BZ509" s="32"/>
      <c r="CA509" s="32"/>
      <c r="CB509" s="32"/>
      <c r="CC509" s="32"/>
      <c r="CD509" s="32"/>
      <c r="CE509" s="32"/>
      <c r="CF509" s="32"/>
      <c r="CG509" s="32"/>
      <c r="CH509" s="32"/>
      <c r="CI509" s="32"/>
      <c r="CJ509" s="32"/>
      <c r="CK509" s="32"/>
      <c r="CL509" s="32"/>
      <c r="CM509" s="32"/>
      <c r="CN509" s="32"/>
      <c r="CO509" s="32"/>
      <c r="CP509" s="32"/>
      <c r="CQ509" s="32"/>
      <c r="CR509" s="32"/>
      <c r="CS509" s="32"/>
      <c r="CT509" s="32"/>
      <c r="CU509" s="32"/>
      <c r="CV509" s="32"/>
      <c r="CW509" s="32"/>
      <c r="CX509" s="32"/>
      <c r="CY509" s="32"/>
      <c r="CZ509" s="32"/>
      <c r="DA509" s="32"/>
      <c r="DB509" s="32"/>
      <c r="DC509" s="32"/>
      <c r="DD509" s="32"/>
      <c r="DE509" s="32"/>
      <c r="DF509" s="32"/>
      <c r="DG509" s="32"/>
      <c r="DH509" s="32"/>
      <c r="DI509" s="32"/>
      <c r="DJ509" s="32"/>
      <c r="DK509" s="32"/>
      <c r="DL509" s="32"/>
      <c r="DM509" s="32"/>
      <c r="DN509" s="32"/>
      <c r="DO509" s="32"/>
      <c r="DP509" s="32"/>
      <c r="DQ509" s="32"/>
      <c r="DR509" s="32"/>
      <c r="DS509" s="32"/>
      <c r="DT509" s="32"/>
      <c r="DU509" s="32"/>
      <c r="DV509" s="32"/>
      <c r="DW509" s="32"/>
      <c r="DX509" s="32"/>
      <c r="DY509" s="32"/>
      <c r="DZ509" s="32"/>
      <c r="EA509" s="32"/>
      <c r="EB509" s="32"/>
      <c r="EC509" s="32"/>
      <c r="ED509" s="32"/>
      <c r="EE509" s="32"/>
      <c r="EF509" s="32"/>
      <c r="EG509" s="32"/>
      <c r="EH509" s="32"/>
      <c r="EI509" s="32"/>
      <c r="EJ509" s="32"/>
      <c r="EK509" s="32"/>
      <c r="EL509" s="32"/>
      <c r="EM509" s="32"/>
      <c r="EN509" s="32"/>
      <c r="EO509" s="32"/>
      <c r="EP509" s="32"/>
      <c r="EQ509" s="32"/>
      <c r="ER509" s="32"/>
      <c r="ES509" s="32"/>
      <c r="ET509" s="32"/>
      <c r="EU509" s="32"/>
      <c r="EV509" s="32"/>
      <c r="EW509" s="32"/>
      <c r="EX509" s="32"/>
      <c r="EY509" s="32"/>
      <c r="EZ509" s="32"/>
      <c r="FA509" s="32"/>
      <c r="FB509" s="32"/>
      <c r="FC509" s="32"/>
      <c r="FD509" s="32"/>
      <c r="FE509" s="32"/>
      <c r="FF509" s="32"/>
      <c r="FG509" s="32"/>
      <c r="FH509" s="32"/>
      <c r="FI509" s="32"/>
      <c r="FJ509" s="32"/>
      <c r="FK509" s="32"/>
      <c r="FL509" s="32"/>
      <c r="FM509" s="32"/>
      <c r="FN509" s="32"/>
      <c r="FO509" s="32"/>
      <c r="FP509" s="32"/>
      <c r="FQ509" s="32"/>
      <c r="FR509" s="32"/>
      <c r="FS509" s="32"/>
      <c r="FT509" s="32"/>
      <c r="FU509" s="32"/>
      <c r="FV509" s="32"/>
    </row>
    <row r="510" spans="1:178" s="22" customFormat="1">
      <c r="A510" s="46" t="s">
        <v>652</v>
      </c>
      <c r="B510" s="33" t="s">
        <v>96</v>
      </c>
      <c r="C510" s="9" t="s">
        <v>39</v>
      </c>
      <c r="D510" s="10" t="s">
        <v>53</v>
      </c>
      <c r="E510" s="10" t="s">
        <v>54</v>
      </c>
      <c r="F510" s="128"/>
      <c r="G510" s="46" t="s">
        <v>54</v>
      </c>
      <c r="H510" s="46" t="s">
        <v>419</v>
      </c>
      <c r="I510" s="17">
        <v>373</v>
      </c>
      <c r="J510" s="17">
        <v>0</v>
      </c>
      <c r="K510" s="17">
        <v>0</v>
      </c>
      <c r="L510" s="17">
        <v>0</v>
      </c>
      <c r="M510" s="17">
        <v>373</v>
      </c>
      <c r="N510" s="68"/>
      <c r="O510" s="68"/>
      <c r="P510" s="68"/>
      <c r="Q510" s="68"/>
      <c r="R510" s="68"/>
      <c r="S510" s="68"/>
      <c r="T510" s="68"/>
      <c r="U510" s="68"/>
      <c r="V510" s="68"/>
      <c r="W510" s="68"/>
      <c r="X510" s="68"/>
      <c r="Y510" s="68"/>
      <c r="Z510" s="68"/>
      <c r="AA510" s="68"/>
      <c r="AB510" s="68"/>
      <c r="AC510" s="33" t="s">
        <v>45</v>
      </c>
      <c r="AD510" s="33" t="s">
        <v>58</v>
      </c>
      <c r="AE510" s="33"/>
      <c r="AF510" s="13"/>
      <c r="AG510" s="33"/>
      <c r="AH510" s="48"/>
      <c r="AI510" s="21"/>
      <c r="AJ510" s="21"/>
      <c r="AK510" s="13"/>
      <c r="AL510" s="13"/>
      <c r="AM510" s="13"/>
    </row>
    <row r="511" spans="1:178" s="22" customFormat="1">
      <c r="A511" s="160" t="s">
        <v>656</v>
      </c>
      <c r="B511" s="33" t="s">
        <v>62</v>
      </c>
      <c r="C511" s="9" t="s">
        <v>39</v>
      </c>
      <c r="D511" s="10" t="s">
        <v>48</v>
      </c>
      <c r="E511" s="11" t="s">
        <v>42</v>
      </c>
      <c r="F511" s="35" t="s">
        <v>251</v>
      </c>
      <c r="G511" s="36"/>
      <c r="H511" s="37" t="s">
        <v>657</v>
      </c>
      <c r="I511" s="39">
        <v>169.85</v>
      </c>
      <c r="J511" s="95"/>
      <c r="K511" s="39">
        <v>159.1</v>
      </c>
      <c r="L511" s="80"/>
      <c r="M511" s="39">
        <v>88.15</v>
      </c>
      <c r="N511" s="96"/>
      <c r="O511" s="39">
        <v>88.15</v>
      </c>
      <c r="P511" s="80"/>
      <c r="Q511" s="39">
        <v>88.15</v>
      </c>
      <c r="R511" s="96"/>
      <c r="S511" s="39">
        <v>140.82499999999999</v>
      </c>
      <c r="T511" s="96"/>
      <c r="U511" s="39">
        <v>80.625</v>
      </c>
      <c r="V511" s="95"/>
      <c r="W511" s="39">
        <v>80.625</v>
      </c>
      <c r="X511" s="96"/>
      <c r="Y511" s="39">
        <v>80.625</v>
      </c>
      <c r="Z511" s="96"/>
      <c r="AA511" s="39">
        <v>0</v>
      </c>
      <c r="AB511" s="96"/>
      <c r="AC511" s="41" t="s">
        <v>45</v>
      </c>
      <c r="AD511" s="33" t="s">
        <v>46</v>
      </c>
      <c r="AE511" s="36"/>
      <c r="AF511" s="33"/>
      <c r="AG511" s="33"/>
      <c r="AH511" s="42">
        <v>0</v>
      </c>
      <c r="AI511" s="36"/>
      <c r="AJ511" s="36"/>
      <c r="AK511" s="44"/>
      <c r="AL511" s="39"/>
      <c r="AM511" s="34"/>
    </row>
    <row r="512" spans="1:178" ht="11.25" customHeight="1">
      <c r="A512" s="45" t="s">
        <v>658</v>
      </c>
      <c r="B512" s="53" t="s">
        <v>84</v>
      </c>
      <c r="C512" s="11" t="s">
        <v>37</v>
      </c>
      <c r="D512" s="10" t="s">
        <v>40</v>
      </c>
      <c r="E512" s="9" t="s">
        <v>42</v>
      </c>
      <c r="F512" s="10" t="s">
        <v>41</v>
      </c>
      <c r="G512" s="14" t="s">
        <v>85</v>
      </c>
      <c r="H512" s="14"/>
      <c r="I512" s="55">
        <v>0</v>
      </c>
      <c r="J512" s="18">
        <v>0</v>
      </c>
      <c r="K512" s="55">
        <v>0</v>
      </c>
      <c r="L512" s="18">
        <v>0</v>
      </c>
      <c r="M512" s="55">
        <v>0</v>
      </c>
      <c r="N512" s="18">
        <v>0</v>
      </c>
      <c r="O512" s="55">
        <v>11.641</v>
      </c>
      <c r="P512" s="18">
        <v>0</v>
      </c>
      <c r="Q512" s="55">
        <v>0</v>
      </c>
      <c r="R512" s="18">
        <v>0</v>
      </c>
      <c r="S512" s="55">
        <v>0</v>
      </c>
      <c r="T512" s="18">
        <v>0</v>
      </c>
      <c r="U512" s="55">
        <v>0</v>
      </c>
      <c r="V512" s="18">
        <v>0</v>
      </c>
      <c r="W512" s="55">
        <v>0</v>
      </c>
      <c r="X512" s="18">
        <v>0</v>
      </c>
      <c r="Y512" s="55">
        <v>0</v>
      </c>
      <c r="Z512" s="18">
        <v>0</v>
      </c>
      <c r="AA512" s="55">
        <v>0</v>
      </c>
      <c r="AB512" s="18">
        <v>0</v>
      </c>
      <c r="AC512" s="10" t="s">
        <v>45</v>
      </c>
      <c r="AD512" s="10" t="s">
        <v>46</v>
      </c>
      <c r="AE512" s="8" t="s">
        <v>71</v>
      </c>
      <c r="AF512" s="8" t="s">
        <v>86</v>
      </c>
      <c r="AG512" s="56">
        <v>0.53</v>
      </c>
      <c r="AH512" s="57"/>
      <c r="AI512" s="21" t="s">
        <v>659</v>
      </c>
      <c r="AJ512" s="21" t="s">
        <v>659</v>
      </c>
      <c r="AK512" s="59">
        <v>9.9999999999999992E-2</v>
      </c>
      <c r="AL512" s="60">
        <v>0</v>
      </c>
      <c r="AM512" s="30" t="s">
        <v>147</v>
      </c>
      <c r="AN512" s="45"/>
      <c r="AP512" s="45"/>
      <c r="AR512" s="45"/>
      <c r="AT512" s="45"/>
      <c r="AV512" s="45"/>
      <c r="AX512" s="45"/>
      <c r="AZ512" s="45"/>
      <c r="BB512" s="45"/>
      <c r="BC512" s="45"/>
      <c r="BD512" s="45"/>
      <c r="BE512" s="45"/>
      <c r="BI512" s="45"/>
      <c r="BJ512" s="45"/>
      <c r="BL512" s="45"/>
    </row>
    <row r="513" spans="1:178" s="22" customFormat="1">
      <c r="A513" s="45" t="s">
        <v>658</v>
      </c>
      <c r="B513" s="10" t="s">
        <v>84</v>
      </c>
      <c r="C513" s="11" t="s">
        <v>37</v>
      </c>
      <c r="D513" s="9" t="s">
        <v>88</v>
      </c>
      <c r="E513" s="9" t="s">
        <v>42</v>
      </c>
      <c r="F513" s="11" t="s">
        <v>42</v>
      </c>
      <c r="G513" s="45" t="s">
        <v>89</v>
      </c>
      <c r="H513" s="45"/>
      <c r="I513" s="61">
        <v>0</v>
      </c>
      <c r="J513" s="18">
        <v>0</v>
      </c>
      <c r="K513" s="61">
        <v>39.635948344716724</v>
      </c>
      <c r="L513" s="18">
        <v>0</v>
      </c>
      <c r="M513" s="61">
        <v>0</v>
      </c>
      <c r="N513" s="18">
        <v>0</v>
      </c>
      <c r="O513" s="61">
        <v>0</v>
      </c>
      <c r="P513" s="18">
        <v>0</v>
      </c>
      <c r="Q513" s="61">
        <v>0</v>
      </c>
      <c r="R513" s="18">
        <v>0</v>
      </c>
      <c r="S513" s="61">
        <v>0</v>
      </c>
      <c r="T513" s="18">
        <v>0</v>
      </c>
      <c r="U513" s="61">
        <v>0</v>
      </c>
      <c r="V513" s="18">
        <v>0</v>
      </c>
      <c r="W513" s="61">
        <v>0</v>
      </c>
      <c r="X513" s="18">
        <v>0</v>
      </c>
      <c r="Y513" s="61">
        <v>0</v>
      </c>
      <c r="Z513" s="18">
        <v>0</v>
      </c>
      <c r="AA513" s="61">
        <v>0</v>
      </c>
      <c r="AB513" s="18">
        <v>0</v>
      </c>
      <c r="AC513" s="10" t="s">
        <v>57</v>
      </c>
      <c r="AD513" s="10" t="s">
        <v>58</v>
      </c>
      <c r="AE513" s="8" t="s">
        <v>71</v>
      </c>
      <c r="AF513" s="8" t="s">
        <v>71</v>
      </c>
      <c r="AG513" s="62" t="s">
        <v>90</v>
      </c>
      <c r="AH513" s="57"/>
      <c r="AI513" s="21" t="s">
        <v>71</v>
      </c>
      <c r="AJ513" s="21" t="s">
        <v>71</v>
      </c>
      <c r="AK513" s="63" t="s">
        <v>71</v>
      </c>
      <c r="AL513" s="60">
        <v>0</v>
      </c>
      <c r="AM513" s="30" t="s">
        <v>71</v>
      </c>
    </row>
    <row r="514" spans="1:178" s="22" customFormat="1">
      <c r="A514" s="45" t="s">
        <v>658</v>
      </c>
      <c r="B514" s="10" t="s">
        <v>47</v>
      </c>
      <c r="C514" s="11" t="s">
        <v>37</v>
      </c>
      <c r="D514" s="10" t="s">
        <v>48</v>
      </c>
      <c r="E514" s="11" t="s">
        <v>42</v>
      </c>
      <c r="F514" s="10" t="s">
        <v>41</v>
      </c>
      <c r="G514" s="14" t="s">
        <v>49</v>
      </c>
      <c r="H514" s="23" t="s">
        <v>660</v>
      </c>
      <c r="I514" s="17"/>
      <c r="J514" s="18"/>
      <c r="K514" s="17">
        <v>62.15</v>
      </c>
      <c r="L514" s="18">
        <v>0.01</v>
      </c>
      <c r="M514" s="17"/>
      <c r="N514" s="18"/>
      <c r="O514" s="17">
        <v>18.532</v>
      </c>
      <c r="P514" s="18">
        <v>5.0000000000000001E-3</v>
      </c>
      <c r="Q514" s="17"/>
      <c r="R514" s="18"/>
      <c r="S514" s="17"/>
      <c r="T514" s="18"/>
      <c r="U514" s="17"/>
      <c r="V514" s="18"/>
      <c r="W514" s="17"/>
      <c r="X514" s="18"/>
      <c r="Y514" s="17"/>
      <c r="Z514" s="18"/>
      <c r="AA514" s="17"/>
      <c r="AB514" s="18"/>
      <c r="AC514" s="10" t="s">
        <v>45</v>
      </c>
      <c r="AD514" s="10" t="s">
        <v>46</v>
      </c>
      <c r="AE514" s="24"/>
      <c r="AF514" s="24"/>
      <c r="AG514" s="25">
        <v>0.53</v>
      </c>
      <c r="AH514" s="26">
        <v>48</v>
      </c>
      <c r="AI514" s="27"/>
      <c r="AJ514" s="27"/>
      <c r="AK514" s="26"/>
      <c r="AL514" s="26"/>
      <c r="AM514" s="24" t="s">
        <v>120</v>
      </c>
    </row>
    <row r="515" spans="1:178" s="22" customFormat="1">
      <c r="A515" s="45" t="s">
        <v>658</v>
      </c>
      <c r="B515" s="10" t="s">
        <v>47</v>
      </c>
      <c r="C515" s="11" t="s">
        <v>37</v>
      </c>
      <c r="D515" s="9" t="s">
        <v>88</v>
      </c>
      <c r="E515" s="11" t="s">
        <v>42</v>
      </c>
      <c r="F515" s="10" t="s">
        <v>41</v>
      </c>
      <c r="G515" s="14" t="s">
        <v>661</v>
      </c>
      <c r="H515" s="23" t="s">
        <v>662</v>
      </c>
      <c r="I515" s="17"/>
      <c r="J515" s="18"/>
      <c r="K515" s="17"/>
      <c r="L515" s="18"/>
      <c r="M515" s="17">
        <v>96.05</v>
      </c>
      <c r="N515" s="18"/>
      <c r="O515" s="17"/>
      <c r="P515" s="18"/>
      <c r="Q515" s="17"/>
      <c r="R515" s="18"/>
      <c r="S515" s="17"/>
      <c r="T515" s="18"/>
      <c r="U515" s="17"/>
      <c r="V515" s="18"/>
      <c r="W515" s="17"/>
      <c r="X515" s="18"/>
      <c r="Y515" s="17"/>
      <c r="Z515" s="18"/>
      <c r="AA515" s="17"/>
      <c r="AB515" s="18"/>
      <c r="AC515" s="10" t="s">
        <v>57</v>
      </c>
      <c r="AD515" s="10" t="s">
        <v>58</v>
      </c>
      <c r="AE515" s="24"/>
      <c r="AF515" s="24"/>
      <c r="AG515" s="25"/>
      <c r="AH515" s="26" t="e">
        <v>#VALUE!</v>
      </c>
      <c r="AI515" s="27"/>
      <c r="AJ515" s="27"/>
      <c r="AK515" s="26"/>
      <c r="AL515" s="26"/>
      <c r="AM515" s="24"/>
    </row>
    <row r="516" spans="1:178" ht="11.25" customHeight="1">
      <c r="A516" s="45" t="s">
        <v>658</v>
      </c>
      <c r="B516" s="10" t="s">
        <v>47</v>
      </c>
      <c r="C516" s="11" t="s">
        <v>37</v>
      </c>
      <c r="D516" s="10" t="s">
        <v>53</v>
      </c>
      <c r="E516" s="10" t="s">
        <v>54</v>
      </c>
      <c r="F516" s="10"/>
      <c r="G516" s="14" t="s">
        <v>55</v>
      </c>
      <c r="H516" s="23" t="s">
        <v>663</v>
      </c>
      <c r="I516" s="17"/>
      <c r="J516" s="18"/>
      <c r="K516" s="17">
        <v>60</v>
      </c>
      <c r="L516" s="18"/>
      <c r="M516" s="17"/>
      <c r="N516" s="18"/>
      <c r="O516" s="17"/>
      <c r="P516" s="18"/>
      <c r="Q516" s="17"/>
      <c r="R516" s="18"/>
      <c r="S516" s="17"/>
      <c r="T516" s="18"/>
      <c r="U516" s="17"/>
      <c r="V516" s="18"/>
      <c r="W516" s="17"/>
      <c r="X516" s="18"/>
      <c r="Y516" s="17"/>
      <c r="Z516" s="18"/>
      <c r="AA516" s="17"/>
      <c r="AB516" s="18"/>
      <c r="AC516" s="10" t="s">
        <v>57</v>
      </c>
      <c r="AD516" s="10" t="s">
        <v>58</v>
      </c>
      <c r="AE516" s="24"/>
      <c r="AF516" s="24"/>
      <c r="AG516" s="24"/>
      <c r="AH516" s="26" t="e">
        <v>#VALUE!</v>
      </c>
      <c r="AI516" s="27"/>
      <c r="AJ516" s="27"/>
      <c r="AK516" s="26"/>
      <c r="AL516" s="26"/>
      <c r="AM516" s="24"/>
      <c r="AN516" s="45"/>
      <c r="AP516" s="45"/>
      <c r="AR516" s="45"/>
      <c r="AT516" s="45"/>
      <c r="AV516" s="45"/>
      <c r="AX516" s="45"/>
      <c r="AZ516" s="45"/>
      <c r="BB516" s="45"/>
      <c r="BC516" s="45"/>
      <c r="BD516" s="45"/>
      <c r="BE516" s="45"/>
      <c r="BI516" s="45"/>
      <c r="BJ516" s="45"/>
      <c r="BL516" s="45"/>
    </row>
    <row r="517" spans="1:178" ht="11.25" customHeight="1">
      <c r="A517" s="8" t="s">
        <v>664</v>
      </c>
      <c r="B517" s="10" t="s">
        <v>47</v>
      </c>
      <c r="C517" s="11" t="s">
        <v>37</v>
      </c>
      <c r="D517" s="10" t="s">
        <v>48</v>
      </c>
      <c r="E517" s="11" t="s">
        <v>42</v>
      </c>
      <c r="F517" s="11" t="s">
        <v>42</v>
      </c>
      <c r="G517" s="30" t="s">
        <v>49</v>
      </c>
      <c r="H517" s="23" t="s">
        <v>665</v>
      </c>
      <c r="I517" s="91"/>
      <c r="J517" s="31"/>
      <c r="K517" s="91">
        <v>50.85</v>
      </c>
      <c r="L517" s="31">
        <v>0.5</v>
      </c>
      <c r="M517" s="91"/>
      <c r="N517" s="31"/>
      <c r="O517" s="91"/>
      <c r="P517" s="31"/>
      <c r="Q517" s="91">
        <v>70.06</v>
      </c>
      <c r="R517" s="31">
        <v>0.69</v>
      </c>
      <c r="S517" s="91"/>
      <c r="T517" s="31"/>
      <c r="U517" s="91">
        <v>45.2</v>
      </c>
      <c r="V517" s="31">
        <v>0.44</v>
      </c>
      <c r="W517" s="91"/>
      <c r="X517" s="31"/>
      <c r="Y517" s="91">
        <v>71.19</v>
      </c>
      <c r="Z517" s="31">
        <v>0.7</v>
      </c>
      <c r="AA517" s="91"/>
      <c r="AB517" s="31"/>
      <c r="AC517" s="10" t="s">
        <v>45</v>
      </c>
      <c r="AD517" s="10" t="s">
        <v>46</v>
      </c>
      <c r="AE517" s="30"/>
      <c r="AF517" s="24"/>
      <c r="AG517" s="93">
        <v>20.02</v>
      </c>
      <c r="AH517" s="26">
        <v>7456</v>
      </c>
      <c r="AI517" s="27"/>
      <c r="AJ517" s="27"/>
      <c r="AK517" s="26"/>
      <c r="AL517" s="26"/>
      <c r="AM517" s="30" t="s">
        <v>124</v>
      </c>
      <c r="AN517" s="45"/>
      <c r="AP517" s="45"/>
      <c r="AR517" s="45"/>
      <c r="AT517" s="45"/>
      <c r="AV517" s="45"/>
      <c r="AX517" s="45"/>
      <c r="AZ517" s="45"/>
      <c r="BB517" s="45"/>
      <c r="BC517" s="45"/>
      <c r="BD517" s="45"/>
      <c r="BE517" s="45"/>
      <c r="BI517" s="45"/>
      <c r="BJ517" s="45"/>
      <c r="BL517" s="45"/>
    </row>
    <row r="518" spans="1:178" ht="11.25" customHeight="1">
      <c r="A518" s="8" t="s">
        <v>664</v>
      </c>
      <c r="B518" s="10" t="s">
        <v>47</v>
      </c>
      <c r="C518" s="11" t="s">
        <v>37</v>
      </c>
      <c r="D518" s="10" t="s">
        <v>53</v>
      </c>
      <c r="E518" s="10" t="s">
        <v>54</v>
      </c>
      <c r="F518" s="10"/>
      <c r="G518" s="14" t="s">
        <v>55</v>
      </c>
      <c r="H518" s="23" t="s">
        <v>666</v>
      </c>
      <c r="I518" s="17">
        <v>60.665999999999997</v>
      </c>
      <c r="J518" s="18"/>
      <c r="K518" s="17"/>
      <c r="L518" s="18"/>
      <c r="M518" s="17">
        <v>60.665999999999997</v>
      </c>
      <c r="N518" s="18"/>
      <c r="O518" s="17"/>
      <c r="P518" s="18"/>
      <c r="Q518" s="17"/>
      <c r="R518" s="18"/>
      <c r="S518" s="17"/>
      <c r="T518" s="18"/>
      <c r="U518" s="17"/>
      <c r="V518" s="18"/>
      <c r="W518" s="17"/>
      <c r="X518" s="18"/>
      <c r="Y518" s="17"/>
      <c r="Z518" s="18"/>
      <c r="AA518" s="17"/>
      <c r="AB518" s="18"/>
      <c r="AC518" s="10" t="s">
        <v>57</v>
      </c>
      <c r="AD518" s="10" t="s">
        <v>58</v>
      </c>
      <c r="AE518" s="24"/>
      <c r="AF518" s="24"/>
      <c r="AG518" s="24"/>
      <c r="AH518" s="26" t="e">
        <v>#VALUE!</v>
      </c>
      <c r="AI518" s="27"/>
      <c r="AJ518" s="27"/>
      <c r="AK518" s="26"/>
      <c r="AL518" s="26"/>
      <c r="AM518" s="24"/>
      <c r="AN518" s="45"/>
      <c r="AP518" s="45"/>
      <c r="AR518" s="45"/>
      <c r="AT518" s="45"/>
      <c r="AV518" s="45"/>
      <c r="AX518" s="45"/>
      <c r="AZ518" s="45"/>
      <c r="BB518" s="45"/>
      <c r="BC518" s="45"/>
      <c r="BD518" s="45"/>
      <c r="BE518" s="45"/>
      <c r="BI518" s="45"/>
      <c r="BJ518" s="45"/>
      <c r="BL518" s="45"/>
    </row>
    <row r="519" spans="1:178">
      <c r="A519" s="8" t="s">
        <v>664</v>
      </c>
      <c r="B519" s="33" t="s">
        <v>62</v>
      </c>
      <c r="C519" s="11" t="s">
        <v>37</v>
      </c>
      <c r="D519" s="10" t="s">
        <v>48</v>
      </c>
      <c r="E519" s="11" t="s">
        <v>42</v>
      </c>
      <c r="F519" s="10" t="s">
        <v>41</v>
      </c>
      <c r="G519" s="36" t="s">
        <v>63</v>
      </c>
      <c r="H519" s="37" t="s">
        <v>64</v>
      </c>
      <c r="I519" s="39">
        <v>0</v>
      </c>
      <c r="J519" s="80"/>
      <c r="K519" s="39">
        <v>0</v>
      </c>
      <c r="L519" s="80"/>
      <c r="M519" s="39">
        <v>0</v>
      </c>
      <c r="N519" s="80"/>
      <c r="O519" s="39">
        <v>0</v>
      </c>
      <c r="P519" s="80"/>
      <c r="Q519" s="39">
        <v>161.25</v>
      </c>
      <c r="R519" s="80">
        <v>1.7</v>
      </c>
      <c r="S519" s="39">
        <v>0</v>
      </c>
      <c r="T519" s="96"/>
      <c r="U519" s="39">
        <v>0</v>
      </c>
      <c r="V519" s="96"/>
      <c r="W519" s="39">
        <v>0</v>
      </c>
      <c r="X519" s="96"/>
      <c r="Y519" s="39">
        <v>0</v>
      </c>
      <c r="Z519" s="96"/>
      <c r="AA519" s="39">
        <v>0</v>
      </c>
      <c r="AB519" s="96"/>
      <c r="AC519" s="41" t="s">
        <v>45</v>
      </c>
      <c r="AD519" s="33" t="s">
        <v>46</v>
      </c>
      <c r="AE519" s="36"/>
      <c r="AF519" s="33"/>
      <c r="AG519" s="33"/>
      <c r="AH519" s="42">
        <v>5593</v>
      </c>
      <c r="AI519" s="36"/>
      <c r="AJ519" s="36"/>
      <c r="AK519" s="44"/>
      <c r="AL519" s="39"/>
      <c r="AM519" s="34"/>
      <c r="AN519" s="32"/>
      <c r="AO519" s="32"/>
      <c r="AP519" s="32"/>
      <c r="AQ519" s="32"/>
      <c r="AR519" s="32"/>
      <c r="AS519" s="32"/>
      <c r="AT519" s="32"/>
      <c r="AU519" s="32"/>
      <c r="AV519" s="32"/>
      <c r="AW519" s="32"/>
      <c r="AX519" s="32"/>
      <c r="AY519" s="32"/>
      <c r="AZ519" s="32"/>
      <c r="BA519" s="32"/>
      <c r="BB519" s="32"/>
      <c r="BC519" s="32"/>
      <c r="BD519" s="32"/>
      <c r="BE519" s="32"/>
      <c r="BF519" s="32"/>
      <c r="BG519" s="32"/>
      <c r="BH519" s="32"/>
      <c r="BI519" s="32"/>
      <c r="BJ519" s="32"/>
      <c r="BK519" s="32"/>
      <c r="BL519" s="32"/>
      <c r="BM519" s="32"/>
      <c r="BN519" s="32"/>
      <c r="BO519" s="32"/>
      <c r="BP519" s="32"/>
      <c r="BQ519" s="32"/>
      <c r="BR519" s="32"/>
      <c r="BS519" s="32"/>
      <c r="BT519" s="32"/>
      <c r="BU519" s="32"/>
      <c r="BV519" s="32"/>
      <c r="BW519" s="32"/>
      <c r="BX519" s="32"/>
      <c r="BY519" s="32"/>
      <c r="BZ519" s="32"/>
      <c r="CA519" s="32"/>
      <c r="CB519" s="32"/>
      <c r="CC519" s="32"/>
      <c r="CD519" s="32"/>
      <c r="CE519" s="32"/>
      <c r="CF519" s="32"/>
      <c r="CG519" s="32"/>
      <c r="CH519" s="32"/>
      <c r="CI519" s="32"/>
      <c r="CJ519" s="32"/>
      <c r="CK519" s="32"/>
      <c r="CL519" s="32"/>
      <c r="CM519" s="32"/>
      <c r="CN519" s="32"/>
      <c r="CO519" s="32"/>
      <c r="CP519" s="32"/>
      <c r="CQ519" s="32"/>
      <c r="CR519" s="32"/>
      <c r="CS519" s="32"/>
      <c r="CT519" s="32"/>
      <c r="CU519" s="32"/>
      <c r="CV519" s="32"/>
      <c r="CW519" s="32"/>
      <c r="CX519" s="32"/>
      <c r="CY519" s="32"/>
      <c r="CZ519" s="32"/>
      <c r="DA519" s="32"/>
      <c r="DB519" s="32"/>
      <c r="DC519" s="32"/>
      <c r="DD519" s="32"/>
      <c r="DE519" s="32"/>
      <c r="DF519" s="32"/>
      <c r="DG519" s="32"/>
      <c r="DH519" s="32"/>
      <c r="DI519" s="32"/>
      <c r="DJ519" s="32"/>
      <c r="DK519" s="32"/>
      <c r="DL519" s="32"/>
      <c r="DM519" s="32"/>
      <c r="DN519" s="32"/>
      <c r="DO519" s="32"/>
      <c r="DP519" s="32"/>
      <c r="DQ519" s="32"/>
      <c r="DR519" s="32"/>
      <c r="DS519" s="32"/>
      <c r="DT519" s="32"/>
      <c r="DU519" s="32"/>
      <c r="DV519" s="32"/>
      <c r="DW519" s="32"/>
      <c r="DX519" s="32"/>
      <c r="DY519" s="32"/>
      <c r="DZ519" s="32"/>
      <c r="EA519" s="32"/>
      <c r="EB519" s="32"/>
      <c r="EC519" s="32"/>
      <c r="ED519" s="32"/>
      <c r="EE519" s="32"/>
      <c r="EF519" s="32"/>
      <c r="EG519" s="32"/>
      <c r="EH519" s="32"/>
      <c r="EI519" s="32"/>
      <c r="EJ519" s="32"/>
      <c r="EK519" s="32"/>
      <c r="EL519" s="32"/>
      <c r="EM519" s="32"/>
      <c r="EN519" s="32"/>
      <c r="EO519" s="32"/>
      <c r="EP519" s="32"/>
      <c r="EQ519" s="32"/>
      <c r="ER519" s="32"/>
      <c r="ES519" s="32"/>
      <c r="ET519" s="32"/>
      <c r="EU519" s="32"/>
      <c r="EV519" s="32"/>
      <c r="EW519" s="32"/>
      <c r="EX519" s="32"/>
      <c r="EY519" s="32"/>
      <c r="EZ519" s="32"/>
      <c r="FA519" s="32"/>
      <c r="FB519" s="32"/>
      <c r="FC519" s="32"/>
      <c r="FD519" s="32"/>
      <c r="FE519" s="32"/>
      <c r="FF519" s="32"/>
      <c r="FG519" s="32"/>
      <c r="FH519" s="32"/>
      <c r="FI519" s="32"/>
      <c r="FJ519" s="32"/>
      <c r="FK519" s="32"/>
      <c r="FL519" s="32"/>
      <c r="FM519" s="32"/>
      <c r="FN519" s="32"/>
      <c r="FO519" s="32"/>
      <c r="FP519" s="32"/>
      <c r="FQ519" s="32"/>
      <c r="FR519" s="32"/>
      <c r="FS519" s="32"/>
      <c r="FT519" s="32"/>
      <c r="FU519" s="32"/>
      <c r="FV519" s="32"/>
    </row>
    <row r="520" spans="1:178">
      <c r="A520" s="8" t="s">
        <v>667</v>
      </c>
      <c r="B520" s="10" t="s">
        <v>47</v>
      </c>
      <c r="C520" s="11" t="s">
        <v>37</v>
      </c>
      <c r="D520" s="10" t="s">
        <v>48</v>
      </c>
      <c r="E520" s="11" t="s">
        <v>42</v>
      </c>
      <c r="F520" s="10" t="s">
        <v>41</v>
      </c>
      <c r="G520" s="14" t="s">
        <v>49</v>
      </c>
      <c r="H520" s="23" t="s">
        <v>668</v>
      </c>
      <c r="I520" s="17"/>
      <c r="J520" s="18"/>
      <c r="K520" s="17"/>
      <c r="L520" s="18"/>
      <c r="N520" s="18"/>
      <c r="O520" s="17">
        <v>55.991999999999997</v>
      </c>
      <c r="P520" s="18"/>
      <c r="Q520" s="17"/>
      <c r="R520" s="18"/>
      <c r="S520" s="17"/>
      <c r="T520" s="18"/>
      <c r="U520" s="17"/>
      <c r="V520" s="18"/>
      <c r="W520" s="17"/>
      <c r="X520" s="18"/>
      <c r="Y520" s="17">
        <v>14.351000000000001</v>
      </c>
      <c r="Z520" s="18"/>
      <c r="AA520" s="17"/>
      <c r="AB520" s="18"/>
      <c r="AC520" s="10" t="s">
        <v>45</v>
      </c>
      <c r="AD520" s="10" t="s">
        <v>46</v>
      </c>
      <c r="AE520" s="24"/>
      <c r="AF520" s="24"/>
      <c r="AG520" s="24" t="s">
        <v>152</v>
      </c>
      <c r="AH520" s="26" t="e">
        <v>#VALUE!</v>
      </c>
      <c r="AI520" s="27"/>
      <c r="AJ520" s="27"/>
      <c r="AK520" s="26"/>
      <c r="AL520" s="26"/>
      <c r="AM520" s="24"/>
      <c r="AN520" s="32"/>
      <c r="AO520" s="32"/>
      <c r="AP520" s="32"/>
      <c r="AQ520" s="32"/>
      <c r="AR520" s="32"/>
      <c r="AS520" s="32"/>
      <c r="AT520" s="32"/>
      <c r="AU520" s="32"/>
      <c r="AV520" s="32"/>
      <c r="AW520" s="32"/>
      <c r="AX520" s="32"/>
      <c r="AY520" s="32"/>
      <c r="AZ520" s="32"/>
      <c r="BA520" s="32"/>
      <c r="BB520" s="32"/>
      <c r="BC520" s="32"/>
      <c r="BD520" s="32"/>
      <c r="BE520" s="32"/>
      <c r="BF520" s="32"/>
      <c r="BG520" s="32"/>
      <c r="BH520" s="32"/>
      <c r="BI520" s="32"/>
      <c r="BJ520" s="32"/>
      <c r="BK520" s="32"/>
      <c r="BL520" s="32"/>
      <c r="BM520" s="32"/>
      <c r="BN520" s="32"/>
      <c r="BO520" s="32"/>
      <c r="BP520" s="32"/>
      <c r="BQ520" s="32"/>
      <c r="BR520" s="32"/>
      <c r="BS520" s="32"/>
      <c r="BT520" s="32"/>
      <c r="BU520" s="32"/>
      <c r="BV520" s="32"/>
      <c r="BW520" s="32"/>
      <c r="BX520" s="32"/>
      <c r="BY520" s="32"/>
      <c r="BZ520" s="32"/>
      <c r="CA520" s="32"/>
      <c r="CB520" s="32"/>
      <c r="CC520" s="32"/>
      <c r="CD520" s="32"/>
      <c r="CE520" s="32"/>
      <c r="CF520" s="32"/>
      <c r="CG520" s="32"/>
      <c r="CH520" s="32"/>
      <c r="CI520" s="32"/>
      <c r="CJ520" s="32"/>
      <c r="CK520" s="32"/>
      <c r="CL520" s="32"/>
      <c r="CM520" s="32"/>
      <c r="CN520" s="32"/>
      <c r="CO520" s="32"/>
      <c r="CP520" s="32"/>
      <c r="CQ520" s="32"/>
      <c r="CR520" s="32"/>
      <c r="CS520" s="32"/>
      <c r="CT520" s="32"/>
      <c r="CU520" s="32"/>
      <c r="CV520" s="32"/>
      <c r="CW520" s="32"/>
      <c r="CX520" s="32"/>
      <c r="CY520" s="32"/>
      <c r="CZ520" s="32"/>
      <c r="DA520" s="32"/>
      <c r="DB520" s="32"/>
      <c r="DC520" s="32"/>
      <c r="DD520" s="32"/>
      <c r="DE520" s="32"/>
      <c r="DF520" s="32"/>
      <c r="DG520" s="32"/>
      <c r="DH520" s="32"/>
      <c r="DI520" s="32"/>
      <c r="DJ520" s="32"/>
      <c r="DK520" s="32"/>
      <c r="DL520" s="32"/>
      <c r="DM520" s="32"/>
      <c r="DN520" s="32"/>
      <c r="DO520" s="32"/>
      <c r="DP520" s="32"/>
      <c r="DQ520" s="32"/>
      <c r="DR520" s="32"/>
      <c r="DS520" s="32"/>
      <c r="DT520" s="32"/>
      <c r="DU520" s="32"/>
      <c r="DV520" s="32"/>
      <c r="DW520" s="32"/>
      <c r="DX520" s="32"/>
      <c r="DY520" s="32"/>
      <c r="DZ520" s="32"/>
      <c r="EA520" s="32"/>
      <c r="EB520" s="32"/>
      <c r="EC520" s="32"/>
      <c r="ED520" s="32"/>
      <c r="EE520" s="32"/>
      <c r="EF520" s="32"/>
      <c r="EG520" s="32"/>
      <c r="EH520" s="32"/>
      <c r="EI520" s="32"/>
      <c r="EJ520" s="32"/>
      <c r="EK520" s="32"/>
      <c r="EL520" s="32"/>
      <c r="EM520" s="32"/>
      <c r="EN520" s="32"/>
      <c r="EO520" s="32"/>
      <c r="EP520" s="32"/>
      <c r="EQ520" s="32"/>
      <c r="ER520" s="32"/>
      <c r="ES520" s="32"/>
      <c r="ET520" s="32"/>
      <c r="EU520" s="32"/>
      <c r="EV520" s="32"/>
      <c r="EW520" s="32"/>
      <c r="EX520" s="32"/>
      <c r="EY520" s="32"/>
      <c r="EZ520" s="32"/>
      <c r="FA520" s="32"/>
      <c r="FB520" s="32"/>
      <c r="FC520" s="32"/>
      <c r="FD520" s="32"/>
      <c r="FE520" s="32"/>
      <c r="FF520" s="32"/>
      <c r="FG520" s="32"/>
      <c r="FH520" s="32"/>
      <c r="FI520" s="32"/>
      <c r="FJ520" s="32"/>
      <c r="FK520" s="32"/>
      <c r="FL520" s="32"/>
      <c r="FM520" s="32"/>
      <c r="FN520" s="32"/>
      <c r="FO520" s="32"/>
      <c r="FP520" s="32"/>
      <c r="FQ520" s="32"/>
      <c r="FR520" s="32"/>
      <c r="FS520" s="32"/>
      <c r="FT520" s="32"/>
      <c r="FU520" s="32"/>
      <c r="FV520" s="32"/>
    </row>
    <row r="521" spans="1:178" ht="10.5" customHeight="1">
      <c r="A521" s="8" t="s">
        <v>667</v>
      </c>
      <c r="B521" s="10" t="s">
        <v>47</v>
      </c>
      <c r="C521" s="11" t="s">
        <v>37</v>
      </c>
      <c r="D521" s="10" t="s">
        <v>53</v>
      </c>
      <c r="E521" s="10" t="s">
        <v>54</v>
      </c>
      <c r="F521" s="10"/>
      <c r="G521" s="14" t="s">
        <v>55</v>
      </c>
      <c r="H521" s="23" t="s">
        <v>669</v>
      </c>
      <c r="I521" s="17"/>
      <c r="J521" s="18"/>
      <c r="K521" s="17">
        <v>60</v>
      </c>
      <c r="L521" s="18"/>
      <c r="N521" s="18"/>
      <c r="O521" s="17"/>
      <c r="P521" s="18"/>
      <c r="Q521" s="17"/>
      <c r="R521" s="18"/>
      <c r="S521" s="17"/>
      <c r="T521" s="18"/>
      <c r="U521" s="17"/>
      <c r="V521" s="18"/>
      <c r="W521" s="17"/>
      <c r="X521" s="18"/>
      <c r="Y521" s="17"/>
      <c r="Z521" s="18"/>
      <c r="AA521" s="17"/>
      <c r="AB521" s="18"/>
      <c r="AC521" s="10" t="s">
        <v>57</v>
      </c>
      <c r="AD521" s="10" t="s">
        <v>58</v>
      </c>
      <c r="AE521" s="24"/>
      <c r="AF521" s="24"/>
      <c r="AG521" s="24"/>
      <c r="AH521" s="26" t="e">
        <v>#VALUE!</v>
      </c>
      <c r="AI521" s="27"/>
      <c r="AJ521" s="27"/>
      <c r="AK521" s="26"/>
      <c r="AL521" s="26"/>
      <c r="AM521" s="24"/>
      <c r="AN521" s="34"/>
      <c r="AO521" s="34"/>
      <c r="AP521" s="34"/>
      <c r="AQ521" s="34"/>
      <c r="AR521" s="34"/>
      <c r="AS521" s="34"/>
      <c r="AT521" s="34"/>
      <c r="AU521" s="34"/>
      <c r="AV521" s="34"/>
      <c r="AW521" s="34"/>
      <c r="AX521" s="34"/>
      <c r="AY521" s="34"/>
      <c r="AZ521" s="34"/>
      <c r="BA521" s="34"/>
      <c r="BB521" s="34"/>
      <c r="BC521" s="34"/>
      <c r="BD521" s="34"/>
      <c r="BE521" s="34"/>
      <c r="BF521" s="34"/>
      <c r="BG521" s="34"/>
      <c r="BH521" s="34"/>
      <c r="BI521" s="34"/>
      <c r="BJ521" s="34"/>
      <c r="BK521" s="34"/>
      <c r="BL521" s="34"/>
      <c r="BM521" s="34"/>
      <c r="BN521" s="34"/>
      <c r="BO521" s="34"/>
      <c r="BP521" s="34"/>
      <c r="BQ521" s="34"/>
      <c r="BR521" s="34"/>
      <c r="BS521" s="34"/>
      <c r="BT521" s="34"/>
      <c r="BU521" s="34"/>
      <c r="BV521" s="34"/>
      <c r="BW521" s="34"/>
      <c r="BX521" s="34"/>
      <c r="BY521" s="34"/>
      <c r="BZ521" s="34"/>
      <c r="CA521" s="34"/>
      <c r="CB521" s="34"/>
      <c r="CC521" s="34"/>
      <c r="CD521" s="34"/>
      <c r="CE521" s="34"/>
      <c r="CF521" s="34"/>
      <c r="CG521" s="34"/>
      <c r="CH521" s="34"/>
      <c r="CI521" s="34"/>
      <c r="CJ521" s="34"/>
      <c r="CK521" s="34"/>
      <c r="CL521" s="34"/>
      <c r="CM521" s="34"/>
      <c r="CN521" s="34"/>
      <c r="CO521" s="34"/>
      <c r="CP521" s="34"/>
      <c r="CQ521" s="34"/>
      <c r="CR521" s="34"/>
      <c r="CS521" s="34"/>
      <c r="CT521" s="34"/>
      <c r="CU521" s="34"/>
      <c r="CV521" s="34"/>
      <c r="CW521" s="34"/>
      <c r="CX521" s="34"/>
      <c r="CY521" s="34"/>
      <c r="CZ521" s="34"/>
      <c r="DA521" s="34"/>
      <c r="DB521" s="34"/>
      <c r="DC521" s="34"/>
      <c r="DD521" s="34"/>
      <c r="DE521" s="34"/>
      <c r="DF521" s="34"/>
      <c r="DG521" s="34"/>
      <c r="DH521" s="34"/>
      <c r="DI521" s="34"/>
      <c r="DJ521" s="34"/>
      <c r="DK521" s="34"/>
      <c r="DL521" s="34"/>
      <c r="DM521" s="34"/>
      <c r="DN521" s="34"/>
      <c r="DO521" s="34"/>
      <c r="DP521" s="34"/>
      <c r="DQ521" s="34"/>
      <c r="DR521" s="34"/>
      <c r="DS521" s="34"/>
      <c r="DT521" s="34"/>
      <c r="DU521" s="34"/>
      <c r="DV521" s="34"/>
      <c r="DW521" s="34"/>
      <c r="DX521" s="34"/>
      <c r="DY521" s="34"/>
      <c r="DZ521" s="34"/>
      <c r="EA521" s="34"/>
      <c r="EB521" s="34"/>
      <c r="EC521" s="34"/>
      <c r="ED521" s="34"/>
      <c r="EE521" s="34"/>
      <c r="EF521" s="34"/>
      <c r="EG521" s="34"/>
      <c r="EH521" s="34"/>
      <c r="EI521" s="34"/>
      <c r="EJ521" s="34"/>
      <c r="EK521" s="34"/>
      <c r="EL521" s="34"/>
      <c r="EM521" s="34"/>
      <c r="EN521" s="34"/>
      <c r="EO521" s="34"/>
      <c r="EP521" s="34"/>
      <c r="EQ521" s="34"/>
      <c r="ER521" s="34"/>
      <c r="ES521" s="34"/>
      <c r="ET521" s="34"/>
      <c r="EU521" s="34"/>
      <c r="EV521" s="34"/>
      <c r="EW521" s="34"/>
      <c r="EX521" s="34"/>
      <c r="EY521" s="34"/>
      <c r="EZ521" s="34"/>
      <c r="FA521" s="34"/>
      <c r="FB521" s="34"/>
      <c r="FC521" s="34"/>
      <c r="FD521" s="34"/>
      <c r="FE521" s="34"/>
      <c r="FF521" s="34"/>
      <c r="FG521" s="34"/>
      <c r="FH521" s="34"/>
      <c r="FI521" s="34"/>
      <c r="FJ521" s="34"/>
      <c r="FK521" s="34"/>
      <c r="FL521" s="34"/>
      <c r="FM521" s="34"/>
      <c r="FN521" s="34"/>
      <c r="FO521" s="34"/>
      <c r="FP521" s="34"/>
      <c r="FQ521" s="34"/>
      <c r="FR521" s="34"/>
      <c r="FS521" s="34"/>
      <c r="FT521" s="34"/>
      <c r="FU521" s="34"/>
      <c r="FV521" s="34"/>
    </row>
    <row r="522" spans="1:178">
      <c r="A522" s="8" t="s">
        <v>670</v>
      </c>
      <c r="B522" s="53" t="s">
        <v>84</v>
      </c>
      <c r="C522" s="11" t="s">
        <v>37</v>
      </c>
      <c r="D522" s="10" t="s">
        <v>40</v>
      </c>
      <c r="E522" s="9" t="s">
        <v>42</v>
      </c>
      <c r="F522" s="10" t="s">
        <v>41</v>
      </c>
      <c r="G522" s="14" t="s">
        <v>85</v>
      </c>
      <c r="H522" s="14"/>
      <c r="I522" s="55">
        <v>0</v>
      </c>
      <c r="J522" s="18">
        <v>0</v>
      </c>
      <c r="K522" s="55">
        <v>212.85</v>
      </c>
      <c r="L522" s="18">
        <v>2.4229985923610116</v>
      </c>
      <c r="M522" s="55">
        <v>0</v>
      </c>
      <c r="N522" s="18">
        <v>0</v>
      </c>
      <c r="O522" s="55">
        <v>507.22</v>
      </c>
      <c r="P522" s="18">
        <v>5.7739934082296633</v>
      </c>
      <c r="Q522" s="55">
        <v>0</v>
      </c>
      <c r="R522" s="18">
        <v>0</v>
      </c>
      <c r="S522" s="55">
        <v>155.875</v>
      </c>
      <c r="T522" s="18">
        <v>1.7744181610724581</v>
      </c>
      <c r="U522" s="55">
        <v>0</v>
      </c>
      <c r="V522" s="18">
        <v>0</v>
      </c>
      <c r="W522" s="55">
        <v>0</v>
      </c>
      <c r="X522" s="18">
        <v>0</v>
      </c>
      <c r="Y522" s="55">
        <v>94.6</v>
      </c>
      <c r="Z522" s="18">
        <v>1.0768882632715608</v>
      </c>
      <c r="AA522" s="55">
        <v>0</v>
      </c>
      <c r="AB522" s="18">
        <v>0</v>
      </c>
      <c r="AC522" s="10" t="s">
        <v>45</v>
      </c>
      <c r="AD522" s="10" t="s">
        <v>46</v>
      </c>
      <c r="AE522" s="8" t="s">
        <v>145</v>
      </c>
      <c r="AF522" s="8" t="s">
        <v>86</v>
      </c>
      <c r="AG522" s="56">
        <v>46.2</v>
      </c>
      <c r="AH522" s="57"/>
      <c r="AI522" s="21" t="s">
        <v>671</v>
      </c>
      <c r="AJ522" s="21" t="s">
        <v>671</v>
      </c>
      <c r="AK522" s="59">
        <v>0.38311688311688308</v>
      </c>
      <c r="AL522" s="60">
        <v>11.048298424934694</v>
      </c>
      <c r="AM522" s="30" t="s">
        <v>87</v>
      </c>
      <c r="AN522" s="32"/>
      <c r="AO522" s="32"/>
      <c r="AP522" s="32"/>
      <c r="AQ522" s="32"/>
      <c r="AR522" s="32"/>
      <c r="AS522" s="32"/>
      <c r="AT522" s="32"/>
      <c r="AU522" s="32"/>
      <c r="AV522" s="32"/>
      <c r="AW522" s="32"/>
      <c r="AX522" s="32"/>
      <c r="AY522" s="32"/>
      <c r="AZ522" s="32"/>
      <c r="BA522" s="32"/>
      <c r="BB522" s="32"/>
      <c r="BC522" s="32"/>
      <c r="BD522" s="32"/>
      <c r="BE522" s="32"/>
      <c r="BF522" s="32"/>
      <c r="BG522" s="32"/>
      <c r="BH522" s="32"/>
      <c r="BI522" s="32"/>
      <c r="BJ522" s="32"/>
      <c r="BK522" s="32"/>
      <c r="BL522" s="32"/>
      <c r="BM522" s="32"/>
      <c r="BN522" s="32"/>
      <c r="BO522" s="32"/>
      <c r="BP522" s="32"/>
      <c r="BQ522" s="32"/>
      <c r="BR522" s="32"/>
      <c r="BS522" s="32"/>
      <c r="BT522" s="32"/>
      <c r="BU522" s="32"/>
      <c r="BV522" s="32"/>
      <c r="BW522" s="32"/>
      <c r="BX522" s="32"/>
      <c r="BY522" s="32"/>
      <c r="BZ522" s="32"/>
      <c r="CA522" s="32"/>
      <c r="CB522" s="32"/>
      <c r="CC522" s="32"/>
      <c r="CD522" s="32"/>
      <c r="CE522" s="32"/>
      <c r="CF522" s="32"/>
      <c r="CG522" s="32"/>
      <c r="CH522" s="32"/>
      <c r="CI522" s="32"/>
      <c r="CJ522" s="32"/>
      <c r="CK522" s="32"/>
      <c r="CL522" s="32"/>
      <c r="CM522" s="32"/>
      <c r="CN522" s="32"/>
      <c r="CO522" s="32"/>
      <c r="CP522" s="32"/>
      <c r="CQ522" s="32"/>
      <c r="CR522" s="32"/>
      <c r="CS522" s="32"/>
      <c r="CT522" s="32"/>
      <c r="CU522" s="32"/>
      <c r="CV522" s="32"/>
      <c r="CW522" s="32"/>
      <c r="CX522" s="32"/>
      <c r="CY522" s="32"/>
      <c r="CZ522" s="32"/>
      <c r="DA522" s="32"/>
      <c r="DB522" s="32"/>
      <c r="DC522" s="32"/>
      <c r="DD522" s="32"/>
      <c r="DE522" s="32"/>
      <c r="DF522" s="32"/>
      <c r="DG522" s="32"/>
      <c r="DH522" s="32"/>
      <c r="DI522" s="32"/>
      <c r="DJ522" s="32"/>
      <c r="DK522" s="32"/>
      <c r="DL522" s="32"/>
      <c r="DM522" s="32"/>
      <c r="DN522" s="32"/>
      <c r="DO522" s="32"/>
      <c r="DP522" s="32"/>
      <c r="DQ522" s="32"/>
      <c r="DR522" s="32"/>
      <c r="DS522" s="32"/>
      <c r="DT522" s="32"/>
      <c r="DU522" s="32"/>
      <c r="DV522" s="32"/>
      <c r="DW522" s="32"/>
      <c r="DX522" s="32"/>
      <c r="DY522" s="32"/>
      <c r="DZ522" s="32"/>
      <c r="EA522" s="32"/>
      <c r="EB522" s="32"/>
      <c r="EC522" s="32"/>
      <c r="ED522" s="32"/>
      <c r="EE522" s="32"/>
      <c r="EF522" s="32"/>
      <c r="EG522" s="32"/>
      <c r="EH522" s="32"/>
      <c r="EI522" s="32"/>
      <c r="EJ522" s="32"/>
      <c r="EK522" s="32"/>
      <c r="EL522" s="32"/>
      <c r="EM522" s="32"/>
      <c r="EN522" s="32"/>
      <c r="EO522" s="32"/>
      <c r="EP522" s="32"/>
      <c r="EQ522" s="32"/>
      <c r="ER522" s="32"/>
      <c r="ES522" s="32"/>
      <c r="ET522" s="32"/>
      <c r="EU522" s="32"/>
      <c r="EV522" s="32"/>
      <c r="EW522" s="32"/>
      <c r="EX522" s="32"/>
      <c r="EY522" s="32"/>
      <c r="EZ522" s="32"/>
      <c r="FA522" s="32"/>
      <c r="FB522" s="32"/>
      <c r="FC522" s="32"/>
      <c r="FD522" s="32"/>
      <c r="FE522" s="32"/>
      <c r="FF522" s="32"/>
      <c r="FG522" s="32"/>
      <c r="FH522" s="32"/>
      <c r="FI522" s="32"/>
      <c r="FJ522" s="32"/>
      <c r="FK522" s="32"/>
      <c r="FL522" s="32"/>
      <c r="FM522" s="32"/>
      <c r="FN522" s="32"/>
      <c r="FO522" s="32"/>
      <c r="FP522" s="32"/>
      <c r="FQ522" s="32"/>
      <c r="FR522" s="32"/>
      <c r="FS522" s="32"/>
      <c r="FT522" s="32"/>
      <c r="FU522" s="32"/>
      <c r="FV522" s="32"/>
    </row>
    <row r="523" spans="1:178">
      <c r="A523" s="8" t="s">
        <v>670</v>
      </c>
      <c r="B523" s="10" t="s">
        <v>84</v>
      </c>
      <c r="C523" s="11" t="s">
        <v>37</v>
      </c>
      <c r="D523" s="9" t="s">
        <v>88</v>
      </c>
      <c r="E523" s="9" t="s">
        <v>42</v>
      </c>
      <c r="F523" s="11" t="s">
        <v>42</v>
      </c>
      <c r="G523" s="45" t="s">
        <v>89</v>
      </c>
      <c r="I523" s="61">
        <v>0</v>
      </c>
      <c r="J523" s="18">
        <v>0</v>
      </c>
      <c r="K523" s="61">
        <v>0</v>
      </c>
      <c r="L523" s="18">
        <v>0</v>
      </c>
      <c r="M523" s="61">
        <v>0</v>
      </c>
      <c r="N523" s="18">
        <v>0</v>
      </c>
      <c r="O523" s="61">
        <v>0</v>
      </c>
      <c r="P523" s="18">
        <v>0</v>
      </c>
      <c r="Q523" s="61">
        <v>0</v>
      </c>
      <c r="R523" s="18">
        <v>0</v>
      </c>
      <c r="S523" s="61">
        <v>0</v>
      </c>
      <c r="T523" s="18">
        <v>0</v>
      </c>
      <c r="U523" s="61">
        <v>70</v>
      </c>
      <c r="V523" s="18">
        <v>0</v>
      </c>
      <c r="W523" s="61">
        <v>0</v>
      </c>
      <c r="X523" s="18">
        <v>0</v>
      </c>
      <c r="Y523" s="61">
        <v>0</v>
      </c>
      <c r="Z523" s="18">
        <v>0</v>
      </c>
      <c r="AA523" s="61">
        <v>0</v>
      </c>
      <c r="AB523" s="18">
        <v>0</v>
      </c>
      <c r="AC523" s="10" t="s">
        <v>57</v>
      </c>
      <c r="AD523" s="10" t="s">
        <v>58</v>
      </c>
      <c r="AE523" s="8" t="s">
        <v>71</v>
      </c>
      <c r="AF523" s="8" t="s">
        <v>71</v>
      </c>
      <c r="AG523" s="62" t="s">
        <v>90</v>
      </c>
      <c r="AH523" s="57"/>
      <c r="AI523" s="21" t="s">
        <v>71</v>
      </c>
      <c r="AJ523" s="21" t="s">
        <v>71</v>
      </c>
      <c r="AK523" s="63" t="s">
        <v>71</v>
      </c>
      <c r="AL523" s="60">
        <v>0</v>
      </c>
      <c r="AM523" s="30" t="s">
        <v>71</v>
      </c>
      <c r="AN523" s="32"/>
      <c r="AO523" s="32"/>
      <c r="AP523" s="32"/>
      <c r="AQ523" s="32"/>
      <c r="AR523" s="32"/>
      <c r="AS523" s="32"/>
      <c r="AT523" s="32"/>
      <c r="AU523" s="32"/>
      <c r="AV523" s="32"/>
      <c r="AW523" s="32"/>
      <c r="AX523" s="32"/>
      <c r="AY523" s="32"/>
      <c r="AZ523" s="32"/>
      <c r="BA523" s="32"/>
      <c r="BB523" s="32"/>
      <c r="BC523" s="32"/>
      <c r="BD523" s="32"/>
      <c r="BE523" s="32"/>
      <c r="BF523" s="32"/>
      <c r="BG523" s="32"/>
      <c r="BH523" s="32"/>
      <c r="BI523" s="32"/>
      <c r="BJ523" s="32"/>
      <c r="BK523" s="32"/>
      <c r="BL523" s="32"/>
      <c r="BM523" s="32"/>
      <c r="BN523" s="32"/>
      <c r="BO523" s="32"/>
      <c r="BP523" s="32"/>
      <c r="BQ523" s="32"/>
      <c r="BR523" s="32"/>
      <c r="BS523" s="32"/>
      <c r="BT523" s="32"/>
      <c r="BU523" s="32"/>
      <c r="BV523" s="32"/>
      <c r="BW523" s="32"/>
      <c r="BX523" s="32"/>
      <c r="BY523" s="32"/>
      <c r="BZ523" s="32"/>
      <c r="CA523" s="32"/>
      <c r="CB523" s="32"/>
      <c r="CC523" s="32"/>
      <c r="CD523" s="32"/>
      <c r="CE523" s="32"/>
      <c r="CF523" s="32"/>
      <c r="CG523" s="32"/>
      <c r="CH523" s="32"/>
      <c r="CI523" s="32"/>
      <c r="CJ523" s="32"/>
      <c r="CK523" s="32"/>
      <c r="CL523" s="32"/>
      <c r="CM523" s="32"/>
      <c r="CN523" s="32"/>
      <c r="CO523" s="32"/>
      <c r="CP523" s="32"/>
      <c r="CQ523" s="32"/>
      <c r="CR523" s="32"/>
      <c r="CS523" s="32"/>
      <c r="CT523" s="32"/>
      <c r="CU523" s="32"/>
      <c r="CV523" s="32"/>
      <c r="CW523" s="32"/>
      <c r="CX523" s="32"/>
      <c r="CY523" s="32"/>
      <c r="CZ523" s="32"/>
      <c r="DA523" s="32"/>
      <c r="DB523" s="32"/>
      <c r="DC523" s="32"/>
      <c r="DD523" s="32"/>
      <c r="DE523" s="32"/>
      <c r="DF523" s="32"/>
      <c r="DG523" s="32"/>
      <c r="DH523" s="32"/>
      <c r="DI523" s="32"/>
      <c r="DJ523" s="32"/>
      <c r="DK523" s="32"/>
      <c r="DL523" s="32"/>
      <c r="DM523" s="32"/>
      <c r="DN523" s="32"/>
      <c r="DO523" s="32"/>
      <c r="DP523" s="32"/>
      <c r="DQ523" s="32"/>
      <c r="DR523" s="32"/>
      <c r="DS523" s="32"/>
      <c r="DT523" s="32"/>
      <c r="DU523" s="32"/>
      <c r="DV523" s="32"/>
      <c r="DW523" s="32"/>
      <c r="DX523" s="32"/>
      <c r="DY523" s="32"/>
      <c r="DZ523" s="32"/>
      <c r="EA523" s="32"/>
      <c r="EB523" s="32"/>
      <c r="EC523" s="32"/>
      <c r="ED523" s="32"/>
      <c r="EE523" s="32"/>
      <c r="EF523" s="32"/>
      <c r="EG523" s="32"/>
      <c r="EH523" s="32"/>
      <c r="EI523" s="32"/>
      <c r="EJ523" s="32"/>
      <c r="EK523" s="32"/>
      <c r="EL523" s="32"/>
      <c r="EM523" s="32"/>
      <c r="EN523" s="32"/>
      <c r="EO523" s="32"/>
      <c r="EP523" s="32"/>
      <c r="EQ523" s="32"/>
      <c r="ER523" s="32"/>
      <c r="ES523" s="32"/>
      <c r="ET523" s="32"/>
      <c r="EU523" s="32"/>
      <c r="EV523" s="32"/>
      <c r="EW523" s="32"/>
      <c r="EX523" s="32"/>
      <c r="EY523" s="32"/>
      <c r="EZ523" s="32"/>
      <c r="FA523" s="32"/>
      <c r="FB523" s="32"/>
      <c r="FC523" s="32"/>
      <c r="FD523" s="32"/>
      <c r="FE523" s="32"/>
      <c r="FF523" s="32"/>
      <c r="FG523" s="32"/>
      <c r="FH523" s="32"/>
      <c r="FI523" s="32"/>
      <c r="FJ523" s="32"/>
      <c r="FK523" s="32"/>
      <c r="FL523" s="32"/>
      <c r="FM523" s="32"/>
      <c r="FN523" s="32"/>
      <c r="FO523" s="32"/>
      <c r="FP523" s="32"/>
      <c r="FQ523" s="32"/>
      <c r="FR523" s="32"/>
      <c r="FS523" s="32"/>
      <c r="FT523" s="32"/>
      <c r="FU523" s="32"/>
      <c r="FV523" s="32"/>
    </row>
    <row r="524" spans="1:178">
      <c r="A524" s="8" t="s">
        <v>670</v>
      </c>
      <c r="B524" s="53" t="s">
        <v>84</v>
      </c>
      <c r="C524" s="11" t="s">
        <v>37</v>
      </c>
      <c r="D524" s="10" t="s">
        <v>53</v>
      </c>
      <c r="E524" s="10" t="s">
        <v>54</v>
      </c>
      <c r="F524" s="10"/>
      <c r="G524" s="14" t="s">
        <v>116</v>
      </c>
      <c r="H524" s="14"/>
      <c r="I524" s="17">
        <v>64.5</v>
      </c>
      <c r="J524" s="18">
        <v>0</v>
      </c>
      <c r="K524" s="17">
        <v>0</v>
      </c>
      <c r="L524" s="18">
        <v>0</v>
      </c>
      <c r="M524" s="17">
        <v>64.5</v>
      </c>
      <c r="N524" s="18">
        <v>0</v>
      </c>
      <c r="O524" s="17">
        <v>0</v>
      </c>
      <c r="P524" s="18">
        <v>0</v>
      </c>
      <c r="Q524" s="17">
        <v>0</v>
      </c>
      <c r="R524" s="18">
        <v>0</v>
      </c>
      <c r="S524" s="17">
        <v>0</v>
      </c>
      <c r="T524" s="18">
        <v>0</v>
      </c>
      <c r="U524" s="17">
        <v>0</v>
      </c>
      <c r="V524" s="18">
        <v>0</v>
      </c>
      <c r="W524" s="17">
        <v>0</v>
      </c>
      <c r="X524" s="18">
        <v>0</v>
      </c>
      <c r="Y524" s="17">
        <v>0</v>
      </c>
      <c r="Z524" s="18">
        <v>0</v>
      </c>
      <c r="AA524" s="61">
        <v>0</v>
      </c>
      <c r="AB524" s="18">
        <v>0</v>
      </c>
      <c r="AC524" s="10" t="s">
        <v>57</v>
      </c>
      <c r="AD524" s="10" t="s">
        <v>58</v>
      </c>
      <c r="AE524" s="8" t="s">
        <v>71</v>
      </c>
      <c r="AF524" s="8" t="s">
        <v>71</v>
      </c>
      <c r="AG524" s="62" t="s">
        <v>71</v>
      </c>
      <c r="AH524" s="57"/>
      <c r="AI524" s="21" t="s">
        <v>71</v>
      </c>
      <c r="AJ524" s="21" t="s">
        <v>71</v>
      </c>
      <c r="AK524" s="63" t="s">
        <v>71</v>
      </c>
      <c r="AL524" s="60">
        <v>0</v>
      </c>
      <c r="AM524" s="30" t="s">
        <v>71</v>
      </c>
      <c r="AN524" s="32"/>
      <c r="AO524" s="32"/>
      <c r="AP524" s="32"/>
      <c r="AQ524" s="32"/>
      <c r="AR524" s="32"/>
      <c r="AS524" s="32"/>
      <c r="AT524" s="32"/>
      <c r="AU524" s="32"/>
      <c r="AV524" s="32"/>
      <c r="AW524" s="32"/>
      <c r="AX524" s="32"/>
      <c r="AY524" s="32"/>
      <c r="AZ524" s="32"/>
      <c r="BA524" s="32"/>
      <c r="BB524" s="32"/>
      <c r="BC524" s="32"/>
      <c r="BD524" s="32"/>
      <c r="BE524" s="32"/>
      <c r="BF524" s="32"/>
      <c r="BG524" s="32"/>
      <c r="BH524" s="32"/>
      <c r="BI524" s="32"/>
      <c r="BJ524" s="32"/>
      <c r="BK524" s="32"/>
      <c r="BL524" s="32"/>
      <c r="BM524" s="32"/>
      <c r="BN524" s="32"/>
      <c r="BO524" s="32"/>
      <c r="BP524" s="32"/>
      <c r="BQ524" s="32"/>
      <c r="BR524" s="32"/>
      <c r="BS524" s="32"/>
      <c r="BT524" s="32"/>
      <c r="BU524" s="32"/>
      <c r="BV524" s="32"/>
      <c r="BW524" s="32"/>
      <c r="BX524" s="32"/>
      <c r="BY524" s="32"/>
      <c r="BZ524" s="32"/>
      <c r="CA524" s="32"/>
      <c r="CB524" s="32"/>
      <c r="CC524" s="32"/>
      <c r="CD524" s="32"/>
      <c r="CE524" s="32"/>
      <c r="CF524" s="32"/>
      <c r="CG524" s="32"/>
      <c r="CH524" s="32"/>
      <c r="CI524" s="32"/>
      <c r="CJ524" s="32"/>
      <c r="CK524" s="32"/>
      <c r="CL524" s="32"/>
      <c r="CM524" s="32"/>
      <c r="CN524" s="32"/>
      <c r="CO524" s="32"/>
      <c r="CP524" s="32"/>
      <c r="CQ524" s="32"/>
      <c r="CR524" s="32"/>
      <c r="CS524" s="32"/>
      <c r="CT524" s="32"/>
      <c r="CU524" s="32"/>
      <c r="CV524" s="32"/>
      <c r="CW524" s="32"/>
      <c r="CX524" s="32"/>
      <c r="CY524" s="32"/>
      <c r="CZ524" s="32"/>
      <c r="DA524" s="32"/>
      <c r="DB524" s="32"/>
      <c r="DC524" s="32"/>
      <c r="DD524" s="32"/>
      <c r="DE524" s="32"/>
      <c r="DF524" s="32"/>
      <c r="DG524" s="32"/>
      <c r="DH524" s="32"/>
      <c r="DI524" s="32"/>
      <c r="DJ524" s="32"/>
      <c r="DK524" s="32"/>
      <c r="DL524" s="32"/>
      <c r="DM524" s="32"/>
      <c r="DN524" s="32"/>
      <c r="DO524" s="32"/>
      <c r="DP524" s="32"/>
      <c r="DQ524" s="32"/>
      <c r="DR524" s="32"/>
      <c r="DS524" s="32"/>
      <c r="DT524" s="32"/>
      <c r="DU524" s="32"/>
      <c r="DV524" s="32"/>
      <c r="DW524" s="32"/>
      <c r="DX524" s="32"/>
      <c r="DY524" s="32"/>
      <c r="DZ524" s="32"/>
      <c r="EA524" s="32"/>
      <c r="EB524" s="32"/>
      <c r="EC524" s="32"/>
      <c r="ED524" s="32"/>
      <c r="EE524" s="32"/>
      <c r="EF524" s="32"/>
      <c r="EG524" s="32"/>
      <c r="EH524" s="32"/>
      <c r="EI524" s="32"/>
      <c r="EJ524" s="32"/>
      <c r="EK524" s="32"/>
      <c r="EL524" s="32"/>
      <c r="EM524" s="32"/>
      <c r="EN524" s="32"/>
      <c r="EO524" s="32"/>
      <c r="EP524" s="32"/>
      <c r="EQ524" s="32"/>
      <c r="ER524" s="32"/>
      <c r="ES524" s="32"/>
      <c r="ET524" s="32"/>
      <c r="EU524" s="32"/>
      <c r="EV524" s="32"/>
      <c r="EW524" s="32"/>
      <c r="EX524" s="32"/>
      <c r="EY524" s="32"/>
      <c r="EZ524" s="32"/>
      <c r="FA524" s="32"/>
      <c r="FB524" s="32"/>
      <c r="FC524" s="32"/>
      <c r="FD524" s="32"/>
      <c r="FE524" s="32"/>
      <c r="FF524" s="32"/>
      <c r="FG524" s="32"/>
      <c r="FH524" s="32"/>
      <c r="FI524" s="32"/>
      <c r="FJ524" s="32"/>
      <c r="FK524" s="32"/>
      <c r="FL524" s="32"/>
      <c r="FM524" s="32"/>
      <c r="FN524" s="32"/>
      <c r="FO524" s="32"/>
      <c r="FP524" s="32"/>
      <c r="FQ524" s="32"/>
      <c r="FR524" s="32"/>
      <c r="FS524" s="32"/>
      <c r="FT524" s="32"/>
      <c r="FU524" s="32"/>
      <c r="FV524" s="32"/>
    </row>
    <row r="525" spans="1:178">
      <c r="A525" s="34" t="s">
        <v>672</v>
      </c>
      <c r="B525" s="33" t="s">
        <v>96</v>
      </c>
      <c r="C525" s="9" t="s">
        <v>39</v>
      </c>
      <c r="D525" s="10" t="s">
        <v>53</v>
      </c>
      <c r="E525" s="10" t="s">
        <v>54</v>
      </c>
      <c r="F525" s="33"/>
      <c r="G525" s="34" t="s">
        <v>54</v>
      </c>
      <c r="H525" s="34" t="s">
        <v>419</v>
      </c>
      <c r="I525" s="66">
        <v>266</v>
      </c>
      <c r="J525" s="66">
        <v>0</v>
      </c>
      <c r="K525" s="66"/>
      <c r="L525" s="66">
        <v>0</v>
      </c>
      <c r="M525" s="66"/>
      <c r="N525" s="66"/>
      <c r="O525" s="68"/>
      <c r="P525" s="68"/>
      <c r="Q525" s="68"/>
      <c r="R525" s="68"/>
      <c r="S525" s="68"/>
      <c r="T525" s="68"/>
      <c r="U525" s="68"/>
      <c r="V525" s="68"/>
      <c r="W525" s="68"/>
      <c r="X525" s="68"/>
      <c r="Y525" s="68"/>
      <c r="Z525" s="68"/>
      <c r="AA525" s="68"/>
      <c r="AB525" s="68"/>
      <c r="AC525" s="33" t="s">
        <v>45</v>
      </c>
      <c r="AD525" s="33" t="s">
        <v>58</v>
      </c>
      <c r="AE525" s="33"/>
      <c r="AF525" s="13"/>
      <c r="AG525" s="33"/>
      <c r="AH525" s="137"/>
      <c r="AI525" s="21"/>
      <c r="AJ525" s="21"/>
      <c r="AK525" s="13"/>
      <c r="AL525" s="13"/>
      <c r="AM525" s="13"/>
      <c r="AN525" s="32"/>
      <c r="AO525" s="32"/>
      <c r="AP525" s="32"/>
      <c r="AQ525" s="32"/>
      <c r="AR525" s="32"/>
      <c r="AS525" s="32"/>
      <c r="AT525" s="32"/>
      <c r="AU525" s="32"/>
      <c r="AV525" s="32"/>
      <c r="AW525" s="32"/>
      <c r="AX525" s="32"/>
      <c r="AY525" s="32"/>
      <c r="AZ525" s="32"/>
      <c r="BA525" s="32"/>
      <c r="BB525" s="32"/>
      <c r="BC525" s="32"/>
      <c r="BD525" s="32"/>
      <c r="BE525" s="32"/>
      <c r="BF525" s="32"/>
      <c r="BG525" s="32"/>
      <c r="BH525" s="32"/>
      <c r="BI525" s="32"/>
      <c r="BJ525" s="32"/>
      <c r="BK525" s="32"/>
      <c r="BL525" s="32"/>
      <c r="BM525" s="32"/>
      <c r="BN525" s="32"/>
      <c r="BO525" s="32"/>
      <c r="BP525" s="32"/>
      <c r="BQ525" s="32"/>
      <c r="BR525" s="32"/>
      <c r="BS525" s="32"/>
      <c r="BT525" s="32"/>
      <c r="BU525" s="32"/>
      <c r="BV525" s="32"/>
      <c r="BW525" s="32"/>
      <c r="BX525" s="32"/>
      <c r="BY525" s="32"/>
      <c r="BZ525" s="32"/>
      <c r="CA525" s="32"/>
      <c r="CB525" s="32"/>
      <c r="CC525" s="32"/>
      <c r="CD525" s="32"/>
      <c r="CE525" s="32"/>
      <c r="CF525" s="32"/>
      <c r="CG525" s="32"/>
      <c r="CH525" s="32"/>
      <c r="CI525" s="32"/>
      <c r="CJ525" s="32"/>
      <c r="CK525" s="32"/>
      <c r="CL525" s="32"/>
      <c r="CM525" s="32"/>
      <c r="CN525" s="32"/>
      <c r="CO525" s="32"/>
      <c r="CP525" s="32"/>
      <c r="CQ525" s="32"/>
      <c r="CR525" s="32"/>
      <c r="CS525" s="32"/>
      <c r="CT525" s="32"/>
      <c r="CU525" s="32"/>
      <c r="CV525" s="32"/>
      <c r="CW525" s="32"/>
      <c r="CX525" s="32"/>
      <c r="CY525" s="32"/>
      <c r="CZ525" s="32"/>
      <c r="DA525" s="32"/>
      <c r="DB525" s="32"/>
      <c r="DC525" s="32"/>
      <c r="DD525" s="32"/>
      <c r="DE525" s="32"/>
      <c r="DF525" s="32"/>
      <c r="DG525" s="32"/>
      <c r="DH525" s="32"/>
      <c r="DI525" s="32"/>
      <c r="DJ525" s="32"/>
      <c r="DK525" s="32"/>
      <c r="DL525" s="32"/>
      <c r="DM525" s="32"/>
      <c r="DN525" s="32"/>
      <c r="DO525" s="32"/>
      <c r="DP525" s="32"/>
      <c r="DQ525" s="32"/>
      <c r="DR525" s="32"/>
      <c r="DS525" s="32"/>
      <c r="DT525" s="32"/>
      <c r="DU525" s="32"/>
      <c r="DV525" s="32"/>
      <c r="DW525" s="32"/>
      <c r="DX525" s="32"/>
      <c r="DY525" s="32"/>
      <c r="DZ525" s="32"/>
      <c r="EA525" s="32"/>
      <c r="EB525" s="32"/>
      <c r="EC525" s="32"/>
      <c r="ED525" s="32"/>
      <c r="EE525" s="32"/>
      <c r="EF525" s="32"/>
      <c r="EG525" s="32"/>
      <c r="EH525" s="32"/>
      <c r="EI525" s="32"/>
      <c r="EJ525" s="32"/>
      <c r="EK525" s="32"/>
      <c r="EL525" s="32"/>
      <c r="EM525" s="32"/>
      <c r="EN525" s="32"/>
      <c r="EO525" s="32"/>
      <c r="EP525" s="32"/>
      <c r="EQ525" s="32"/>
      <c r="ER525" s="32"/>
      <c r="ES525" s="32"/>
      <c r="ET525" s="32"/>
      <c r="EU525" s="32"/>
      <c r="EV525" s="32"/>
      <c r="EW525" s="32"/>
      <c r="EX525" s="32"/>
      <c r="EY525" s="32"/>
      <c r="EZ525" s="32"/>
      <c r="FA525" s="32"/>
      <c r="FB525" s="32"/>
      <c r="FC525" s="32"/>
      <c r="FD525" s="32"/>
      <c r="FE525" s="32"/>
      <c r="FF525" s="32"/>
      <c r="FG525" s="32"/>
      <c r="FH525" s="32"/>
      <c r="FI525" s="32"/>
      <c r="FJ525" s="32"/>
      <c r="FK525" s="32"/>
      <c r="FL525" s="32"/>
      <c r="FM525" s="32"/>
      <c r="FN525" s="32"/>
      <c r="FO525" s="32"/>
      <c r="FP525" s="32"/>
      <c r="FQ525" s="32"/>
      <c r="FR525" s="32"/>
      <c r="FS525" s="32"/>
      <c r="FT525" s="32"/>
      <c r="FU525" s="32"/>
      <c r="FV525" s="32"/>
    </row>
    <row r="526" spans="1:178">
      <c r="A526" s="34" t="s">
        <v>672</v>
      </c>
      <c r="B526" s="33" t="s">
        <v>62</v>
      </c>
      <c r="C526" s="9" t="s">
        <v>39</v>
      </c>
      <c r="D526" s="10" t="s">
        <v>48</v>
      </c>
      <c r="E526" s="11" t="s">
        <v>42</v>
      </c>
      <c r="F526" s="33" t="s">
        <v>73</v>
      </c>
      <c r="G526" s="51" t="s">
        <v>129</v>
      </c>
      <c r="H526" s="36" t="s">
        <v>130</v>
      </c>
      <c r="I526" s="39">
        <v>253.60227272727272</v>
      </c>
      <c r="J526" s="40">
        <v>3</v>
      </c>
      <c r="K526" s="39">
        <v>253.60227272727272</v>
      </c>
      <c r="L526" s="40">
        <v>3</v>
      </c>
      <c r="M526" s="39">
        <v>0</v>
      </c>
      <c r="N526" s="40"/>
      <c r="O526" s="39">
        <v>0</v>
      </c>
      <c r="P526" s="40"/>
      <c r="Q526" s="39">
        <v>0</v>
      </c>
      <c r="R526" s="40"/>
      <c r="S526" s="39">
        <v>0</v>
      </c>
      <c r="T526" s="40"/>
      <c r="U526" s="39">
        <v>0</v>
      </c>
      <c r="V526" s="40"/>
      <c r="W526" s="39">
        <v>0</v>
      </c>
      <c r="X526" s="40"/>
      <c r="Y526" s="39">
        <v>0</v>
      </c>
      <c r="Z526" s="40"/>
      <c r="AA526" s="39">
        <v>0</v>
      </c>
      <c r="AB526" s="40"/>
      <c r="AC526" s="41" t="s">
        <v>57</v>
      </c>
      <c r="AD526" s="33" t="s">
        <v>46</v>
      </c>
      <c r="AE526" s="36"/>
      <c r="AF526" s="33" t="s">
        <v>76</v>
      </c>
      <c r="AG526" s="34">
        <v>40.700000000000003</v>
      </c>
      <c r="AH526" s="122"/>
      <c r="AI526" s="36" t="s">
        <v>452</v>
      </c>
      <c r="AJ526" s="36"/>
      <c r="AK526" s="44">
        <v>0.6</v>
      </c>
      <c r="AL526" s="39">
        <f ca="1">3.6/0.11</f>
        <v>32.727272727272727</v>
      </c>
      <c r="AM526" s="34"/>
      <c r="AN526" s="34"/>
      <c r="AO526" s="34"/>
      <c r="AP526" s="34"/>
      <c r="AQ526" s="34"/>
      <c r="AR526" s="34"/>
      <c r="AS526" s="34"/>
      <c r="AT526" s="34"/>
      <c r="AU526" s="34"/>
      <c r="AV526" s="34"/>
      <c r="AW526" s="34"/>
      <c r="AX526" s="34"/>
      <c r="AY526" s="34"/>
      <c r="AZ526" s="34"/>
      <c r="BA526" s="34"/>
      <c r="BB526" s="34"/>
      <c r="BC526" s="34"/>
      <c r="BD526" s="34"/>
      <c r="BE526" s="34"/>
      <c r="BF526" s="34"/>
      <c r="BG526" s="34"/>
      <c r="BH526" s="34"/>
      <c r="BI526" s="34"/>
      <c r="BJ526" s="34"/>
      <c r="BK526" s="34"/>
      <c r="BL526" s="34"/>
      <c r="BM526" s="34"/>
      <c r="BN526" s="34"/>
      <c r="BO526" s="34"/>
      <c r="BP526" s="34"/>
      <c r="BQ526" s="34"/>
      <c r="BR526" s="34"/>
      <c r="BS526" s="34"/>
      <c r="BT526" s="34"/>
      <c r="BU526" s="34"/>
      <c r="BV526" s="34"/>
      <c r="BW526" s="34"/>
      <c r="BX526" s="34"/>
      <c r="BY526" s="34"/>
      <c r="BZ526" s="34"/>
      <c r="CA526" s="34"/>
      <c r="CB526" s="34"/>
      <c r="CC526" s="34"/>
      <c r="CD526" s="34"/>
      <c r="CE526" s="34"/>
      <c r="CF526" s="34"/>
      <c r="CG526" s="34"/>
      <c r="CH526" s="34"/>
      <c r="CI526" s="34"/>
      <c r="CJ526" s="34"/>
      <c r="CK526" s="34"/>
      <c r="CL526" s="34"/>
      <c r="CM526" s="34"/>
      <c r="CN526" s="34"/>
      <c r="CO526" s="34"/>
      <c r="CP526" s="34"/>
      <c r="CQ526" s="34"/>
      <c r="CR526" s="34"/>
      <c r="CS526" s="34"/>
      <c r="CT526" s="34"/>
      <c r="CU526" s="34"/>
      <c r="CV526" s="34"/>
      <c r="CW526" s="34"/>
      <c r="CX526" s="34"/>
      <c r="CY526" s="34"/>
      <c r="CZ526" s="34"/>
      <c r="DA526" s="34"/>
      <c r="DB526" s="34"/>
      <c r="DC526" s="34"/>
      <c r="DD526" s="34"/>
      <c r="DE526" s="34"/>
      <c r="DF526" s="34"/>
      <c r="DG526" s="34"/>
      <c r="DH526" s="34"/>
      <c r="DI526" s="34"/>
      <c r="DJ526" s="34"/>
      <c r="DK526" s="34"/>
      <c r="DL526" s="34"/>
      <c r="DM526" s="34"/>
      <c r="DN526" s="34"/>
      <c r="DO526" s="34"/>
      <c r="DP526" s="34"/>
      <c r="DQ526" s="34"/>
      <c r="DR526" s="34"/>
      <c r="DS526" s="34"/>
      <c r="DT526" s="34"/>
      <c r="DU526" s="34"/>
      <c r="DV526" s="34"/>
      <c r="DW526" s="34"/>
      <c r="DX526" s="34"/>
      <c r="DY526" s="34"/>
      <c r="DZ526" s="34"/>
      <c r="EA526" s="34"/>
      <c r="EB526" s="34"/>
      <c r="EC526" s="34"/>
      <c r="ED526" s="34"/>
      <c r="EE526" s="34"/>
      <c r="EF526" s="34"/>
      <c r="EG526" s="34"/>
      <c r="EH526" s="34"/>
      <c r="EI526" s="34"/>
      <c r="EJ526" s="34"/>
      <c r="EK526" s="34"/>
      <c r="EL526" s="34"/>
      <c r="EM526" s="34"/>
      <c r="EN526" s="34"/>
      <c r="EO526" s="34"/>
      <c r="EP526" s="34"/>
      <c r="EQ526" s="34"/>
      <c r="ER526" s="34"/>
      <c r="ES526" s="34"/>
      <c r="ET526" s="34"/>
      <c r="EU526" s="34"/>
      <c r="EV526" s="34"/>
      <c r="EW526" s="34"/>
      <c r="EX526" s="34"/>
      <c r="EY526" s="34"/>
      <c r="EZ526" s="34"/>
      <c r="FA526" s="34"/>
      <c r="FB526" s="34"/>
      <c r="FC526" s="34"/>
      <c r="FD526" s="34"/>
      <c r="FE526" s="34"/>
      <c r="FF526" s="34"/>
      <c r="FG526" s="34"/>
      <c r="FH526" s="34"/>
      <c r="FI526" s="34"/>
      <c r="FJ526" s="34"/>
      <c r="FK526" s="34"/>
      <c r="FL526" s="34"/>
      <c r="FM526" s="34"/>
      <c r="FN526" s="34"/>
      <c r="FO526" s="34"/>
      <c r="FP526" s="34"/>
      <c r="FQ526" s="34"/>
      <c r="FR526" s="34"/>
      <c r="FS526" s="34"/>
      <c r="FT526" s="34"/>
      <c r="FU526" s="34"/>
      <c r="FV526" s="34"/>
    </row>
    <row r="527" spans="1:178">
      <c r="A527" s="34" t="s">
        <v>672</v>
      </c>
      <c r="B527" s="33" t="s">
        <v>62</v>
      </c>
      <c r="C527" s="9" t="s">
        <v>39</v>
      </c>
      <c r="D527" s="10" t="s">
        <v>48</v>
      </c>
      <c r="E527" s="11" t="s">
        <v>42</v>
      </c>
      <c r="F527" s="10" t="s">
        <v>41</v>
      </c>
      <c r="G527" s="36" t="s">
        <v>74</v>
      </c>
      <c r="H527" s="36" t="s">
        <v>81</v>
      </c>
      <c r="I527" s="39">
        <v>86</v>
      </c>
      <c r="J527" s="40">
        <v>1</v>
      </c>
      <c r="K527" s="39">
        <v>86</v>
      </c>
      <c r="L527" s="40">
        <v>1</v>
      </c>
      <c r="M527" s="156"/>
      <c r="N527" s="157"/>
      <c r="O527" s="39">
        <v>64.5</v>
      </c>
      <c r="P527" s="40">
        <v>0.75</v>
      </c>
      <c r="Q527" s="39">
        <v>0</v>
      </c>
      <c r="R527" s="40"/>
      <c r="S527" s="39">
        <v>0</v>
      </c>
      <c r="T527" s="40"/>
      <c r="U527" s="39">
        <v>0</v>
      </c>
      <c r="V527" s="40"/>
      <c r="W527" s="39">
        <v>0</v>
      </c>
      <c r="X527" s="40"/>
      <c r="Y527" s="39">
        <v>0</v>
      </c>
      <c r="Z527" s="40"/>
      <c r="AA527" s="39">
        <v>0</v>
      </c>
      <c r="AB527" s="40"/>
      <c r="AC527" s="41" t="s">
        <v>57</v>
      </c>
      <c r="AD527" s="33" t="s">
        <v>46</v>
      </c>
      <c r="AE527" s="36"/>
      <c r="AF527" s="33" t="s">
        <v>76</v>
      </c>
      <c r="AG527" s="34">
        <v>40.700000000000003</v>
      </c>
      <c r="AH527" s="34"/>
      <c r="AI527" s="36" t="s">
        <v>71</v>
      </c>
      <c r="AJ527" s="36"/>
      <c r="AK527" s="44"/>
      <c r="AL527" s="39"/>
      <c r="AM527" s="34"/>
      <c r="AN527" s="34"/>
      <c r="AO527" s="34"/>
      <c r="AP527" s="34"/>
      <c r="AQ527" s="34"/>
      <c r="AR527" s="34"/>
      <c r="AS527" s="34"/>
      <c r="AT527" s="34"/>
      <c r="AU527" s="34"/>
      <c r="AV527" s="34"/>
      <c r="AW527" s="34"/>
      <c r="AX527" s="34"/>
      <c r="AY527" s="34"/>
      <c r="AZ527" s="34"/>
      <c r="BA527" s="34"/>
      <c r="BB527" s="34"/>
      <c r="BC527" s="34"/>
      <c r="BD527" s="34"/>
      <c r="BE527" s="34"/>
      <c r="BF527" s="34"/>
      <c r="BG527" s="34"/>
      <c r="BH527" s="34"/>
      <c r="BI527" s="34"/>
      <c r="BJ527" s="34"/>
      <c r="BK527" s="34"/>
      <c r="BL527" s="34"/>
      <c r="BM527" s="34"/>
      <c r="BN527" s="34"/>
      <c r="BO527" s="34"/>
      <c r="BP527" s="34"/>
      <c r="BQ527" s="34"/>
      <c r="BR527" s="34"/>
      <c r="BS527" s="34"/>
      <c r="BT527" s="34"/>
      <c r="BU527" s="34"/>
      <c r="BV527" s="34"/>
      <c r="BW527" s="34"/>
      <c r="BX527" s="34"/>
      <c r="BY527" s="34"/>
      <c r="BZ527" s="34"/>
      <c r="CA527" s="34"/>
      <c r="CB527" s="34"/>
      <c r="CC527" s="34"/>
      <c r="CD527" s="34"/>
      <c r="CE527" s="34"/>
      <c r="CF527" s="34"/>
      <c r="CG527" s="34"/>
      <c r="CH527" s="34"/>
      <c r="CI527" s="34"/>
      <c r="CJ527" s="34"/>
      <c r="CK527" s="34"/>
      <c r="CL527" s="34"/>
      <c r="CM527" s="34"/>
      <c r="CN527" s="34"/>
      <c r="CO527" s="34"/>
      <c r="CP527" s="34"/>
      <c r="CQ527" s="34"/>
      <c r="CR527" s="34"/>
      <c r="CS527" s="34"/>
      <c r="CT527" s="34"/>
      <c r="CU527" s="34"/>
      <c r="CV527" s="34"/>
      <c r="CW527" s="34"/>
      <c r="CX527" s="34"/>
      <c r="CY527" s="34"/>
      <c r="CZ527" s="34"/>
      <c r="DA527" s="34"/>
      <c r="DB527" s="34"/>
      <c r="DC527" s="34"/>
      <c r="DD527" s="34"/>
      <c r="DE527" s="34"/>
      <c r="DF527" s="34"/>
      <c r="DG527" s="34"/>
      <c r="DH527" s="34"/>
      <c r="DI527" s="34"/>
      <c r="DJ527" s="34"/>
      <c r="DK527" s="34"/>
      <c r="DL527" s="34"/>
      <c r="DM527" s="34"/>
      <c r="DN527" s="34"/>
      <c r="DO527" s="34"/>
      <c r="DP527" s="34"/>
      <c r="DQ527" s="34"/>
      <c r="DR527" s="34"/>
      <c r="DS527" s="34"/>
      <c r="DT527" s="34"/>
      <c r="DU527" s="34"/>
      <c r="DV527" s="34"/>
      <c r="DW527" s="34"/>
      <c r="DX527" s="34"/>
      <c r="DY527" s="34"/>
      <c r="DZ527" s="34"/>
      <c r="EA527" s="34"/>
      <c r="EB527" s="34"/>
      <c r="EC527" s="34"/>
      <c r="ED527" s="34"/>
      <c r="EE527" s="34"/>
      <c r="EF527" s="34"/>
      <c r="EG527" s="34"/>
      <c r="EH527" s="34"/>
      <c r="EI527" s="34"/>
      <c r="EJ527" s="34"/>
      <c r="EK527" s="34"/>
      <c r="EL527" s="34"/>
      <c r="EM527" s="34"/>
      <c r="EN527" s="34"/>
      <c r="EO527" s="34"/>
      <c r="EP527" s="34"/>
      <c r="EQ527" s="34"/>
      <c r="ER527" s="34"/>
      <c r="ES527" s="34"/>
      <c r="ET527" s="34"/>
      <c r="EU527" s="34"/>
      <c r="EV527" s="34"/>
      <c r="EW527" s="34"/>
      <c r="EX527" s="34"/>
      <c r="EY527" s="34"/>
      <c r="EZ527" s="34"/>
      <c r="FA527" s="34"/>
      <c r="FB527" s="34"/>
      <c r="FC527" s="34"/>
      <c r="FD527" s="34"/>
      <c r="FE527" s="34"/>
      <c r="FF527" s="34"/>
      <c r="FG527" s="34"/>
      <c r="FH527" s="34"/>
      <c r="FI527" s="34"/>
      <c r="FJ527" s="34"/>
      <c r="FK527" s="34"/>
      <c r="FL527" s="34"/>
      <c r="FM527" s="34"/>
      <c r="FN527" s="34"/>
      <c r="FO527" s="34"/>
      <c r="FP527" s="34"/>
      <c r="FQ527" s="34"/>
      <c r="FR527" s="34"/>
      <c r="FS527" s="34"/>
      <c r="FT527" s="34"/>
      <c r="FU527" s="34"/>
      <c r="FV527" s="34"/>
    </row>
    <row r="528" spans="1:178">
      <c r="A528" s="34" t="s">
        <v>673</v>
      </c>
      <c r="B528" s="10" t="s">
        <v>47</v>
      </c>
      <c r="C528" s="9" t="s">
        <v>39</v>
      </c>
      <c r="D528" s="10" t="s">
        <v>48</v>
      </c>
      <c r="E528" s="11" t="s">
        <v>42</v>
      </c>
      <c r="F528" s="10" t="s">
        <v>41</v>
      </c>
      <c r="G528" s="14" t="s">
        <v>49</v>
      </c>
      <c r="H528" s="23" t="s">
        <v>675</v>
      </c>
      <c r="I528" s="17">
        <v>75</v>
      </c>
      <c r="J528" s="18">
        <v>0.58699999999999997</v>
      </c>
      <c r="K528" s="52"/>
      <c r="L528" s="30"/>
      <c r="M528" s="17">
        <v>75</v>
      </c>
      <c r="N528" s="18">
        <v>0.58699999999999997</v>
      </c>
      <c r="O528" s="17"/>
      <c r="P528" s="18"/>
      <c r="Q528" s="17"/>
      <c r="R528" s="18"/>
      <c r="S528" s="17"/>
      <c r="T528" s="18"/>
      <c r="U528" s="17"/>
      <c r="V528" s="18"/>
      <c r="W528" s="17"/>
      <c r="X528" s="18"/>
      <c r="Y528" s="17"/>
      <c r="Z528" s="18"/>
      <c r="AA528" s="17"/>
      <c r="AB528" s="18"/>
      <c r="AC528" s="10" t="s">
        <v>57</v>
      </c>
      <c r="AD528" s="10" t="s">
        <v>46</v>
      </c>
      <c r="AE528" s="24"/>
      <c r="AF528" s="24"/>
      <c r="AG528" s="25" t="s">
        <v>152</v>
      </c>
      <c r="AH528" s="26">
        <v>3756.7999999999997</v>
      </c>
      <c r="AI528" s="27"/>
      <c r="AJ528" s="27"/>
      <c r="AK528" s="26"/>
      <c r="AL528" s="26"/>
      <c r="AM528" s="24" t="s">
        <v>124</v>
      </c>
      <c r="AN528" s="34"/>
      <c r="AO528" s="34"/>
      <c r="AP528" s="34"/>
      <c r="AQ528" s="34"/>
      <c r="AR528" s="34"/>
      <c r="AS528" s="34"/>
      <c r="AT528" s="34"/>
      <c r="AU528" s="34"/>
      <c r="AV528" s="34"/>
      <c r="AW528" s="34"/>
      <c r="AX528" s="34"/>
      <c r="AY528" s="34"/>
      <c r="AZ528" s="34"/>
      <c r="BA528" s="34"/>
      <c r="BB528" s="34"/>
      <c r="BC528" s="34"/>
      <c r="BD528" s="34"/>
      <c r="BE528" s="34"/>
      <c r="BF528" s="34"/>
      <c r="BG528" s="34"/>
      <c r="BH528" s="34"/>
      <c r="BI528" s="34"/>
      <c r="BJ528" s="34"/>
      <c r="BK528" s="34"/>
      <c r="BL528" s="34"/>
      <c r="BM528" s="34"/>
      <c r="BN528" s="34"/>
      <c r="BO528" s="34"/>
      <c r="BP528" s="34"/>
      <c r="BQ528" s="34"/>
      <c r="BR528" s="34"/>
      <c r="BS528" s="34"/>
      <c r="BT528" s="34"/>
      <c r="BU528" s="34"/>
      <c r="BV528" s="34"/>
      <c r="BW528" s="34"/>
      <c r="BX528" s="34"/>
      <c r="BY528" s="34"/>
      <c r="BZ528" s="34"/>
      <c r="CA528" s="34"/>
      <c r="CB528" s="34"/>
      <c r="CC528" s="34"/>
      <c r="CD528" s="34"/>
      <c r="CE528" s="34"/>
      <c r="CF528" s="34"/>
      <c r="CG528" s="34"/>
      <c r="CH528" s="34"/>
      <c r="CI528" s="34"/>
      <c r="CJ528" s="34"/>
      <c r="CK528" s="34"/>
      <c r="CL528" s="34"/>
      <c r="CM528" s="34"/>
      <c r="CN528" s="34"/>
      <c r="CO528" s="34"/>
      <c r="CP528" s="34"/>
      <c r="CQ528" s="34"/>
      <c r="CR528" s="34"/>
      <c r="CS528" s="34"/>
      <c r="CT528" s="34"/>
      <c r="CU528" s="34"/>
      <c r="CV528" s="34"/>
      <c r="CW528" s="34"/>
      <c r="CX528" s="34"/>
      <c r="CY528" s="34"/>
      <c r="CZ528" s="34"/>
      <c r="DA528" s="34"/>
      <c r="DB528" s="34"/>
      <c r="DC528" s="34"/>
      <c r="DD528" s="34"/>
      <c r="DE528" s="34"/>
      <c r="DF528" s="34"/>
      <c r="DG528" s="34"/>
      <c r="DH528" s="34"/>
      <c r="DI528" s="34"/>
      <c r="DJ528" s="34"/>
      <c r="DK528" s="34"/>
      <c r="DL528" s="34"/>
      <c r="DM528" s="34"/>
      <c r="DN528" s="34"/>
      <c r="DO528" s="34"/>
      <c r="DP528" s="34"/>
      <c r="DQ528" s="34"/>
      <c r="DR528" s="34"/>
      <c r="DS528" s="34"/>
      <c r="DT528" s="34"/>
      <c r="DU528" s="34"/>
      <c r="DV528" s="34"/>
      <c r="DW528" s="34"/>
      <c r="DX528" s="34"/>
      <c r="DY528" s="34"/>
      <c r="DZ528" s="34"/>
      <c r="EA528" s="34"/>
      <c r="EB528" s="34"/>
      <c r="EC528" s="34"/>
      <c r="ED528" s="34"/>
      <c r="EE528" s="34"/>
      <c r="EF528" s="34"/>
      <c r="EG528" s="34"/>
      <c r="EH528" s="34"/>
      <c r="EI528" s="34"/>
      <c r="EJ528" s="34"/>
      <c r="EK528" s="34"/>
      <c r="EL528" s="34"/>
      <c r="EM528" s="34"/>
      <c r="EN528" s="34"/>
      <c r="EO528" s="34"/>
      <c r="EP528" s="34"/>
      <c r="EQ528" s="34"/>
      <c r="ER528" s="34"/>
      <c r="ES528" s="34"/>
      <c r="ET528" s="34"/>
      <c r="EU528" s="34"/>
      <c r="EV528" s="34"/>
      <c r="EW528" s="34"/>
      <c r="EX528" s="34"/>
      <c r="EY528" s="34"/>
      <c r="EZ528" s="34"/>
      <c r="FA528" s="34"/>
      <c r="FB528" s="34"/>
      <c r="FC528" s="34"/>
      <c r="FD528" s="34"/>
      <c r="FE528" s="34"/>
      <c r="FF528" s="34"/>
      <c r="FG528" s="34"/>
      <c r="FH528" s="34"/>
      <c r="FI528" s="34"/>
      <c r="FJ528" s="34"/>
      <c r="FK528" s="34"/>
      <c r="FL528" s="34"/>
      <c r="FM528" s="34"/>
      <c r="FN528" s="34"/>
      <c r="FO528" s="34"/>
      <c r="FP528" s="34"/>
      <c r="FQ528" s="34"/>
      <c r="FR528" s="34"/>
      <c r="FS528" s="34"/>
      <c r="FT528" s="34"/>
      <c r="FU528" s="34"/>
      <c r="FV528" s="34"/>
    </row>
    <row r="529" spans="1:178" s="144" customFormat="1">
      <c r="A529" s="34" t="s">
        <v>673</v>
      </c>
      <c r="B529" s="33" t="s">
        <v>62</v>
      </c>
      <c r="C529" s="9" t="s">
        <v>39</v>
      </c>
      <c r="D529" s="10" t="s">
        <v>67</v>
      </c>
      <c r="E529" s="10" t="s">
        <v>68</v>
      </c>
      <c r="F529" s="33"/>
      <c r="G529" s="36" t="s">
        <v>69</v>
      </c>
      <c r="H529" s="36" t="s">
        <v>674</v>
      </c>
      <c r="I529" s="39">
        <v>1844.7</v>
      </c>
      <c r="J529" s="43">
        <v>130</v>
      </c>
      <c r="K529" s="39">
        <v>0</v>
      </c>
      <c r="L529" s="43"/>
      <c r="M529" s="39">
        <v>0</v>
      </c>
      <c r="N529" s="40"/>
      <c r="O529" s="39">
        <v>0</v>
      </c>
      <c r="P529" s="40"/>
      <c r="Q529" s="39">
        <v>0</v>
      </c>
      <c r="R529" s="40"/>
      <c r="S529" s="39">
        <v>0</v>
      </c>
      <c r="T529" s="40"/>
      <c r="U529" s="39">
        <v>0</v>
      </c>
      <c r="V529" s="40"/>
      <c r="W529" s="39">
        <v>0</v>
      </c>
      <c r="X529" s="40"/>
      <c r="Y529" s="39">
        <v>0</v>
      </c>
      <c r="Z529" s="40"/>
      <c r="AA529" s="39">
        <v>0</v>
      </c>
      <c r="AB529" s="40"/>
      <c r="AC529" s="41" t="s">
        <v>57</v>
      </c>
      <c r="AD529" s="33" t="s">
        <v>58</v>
      </c>
      <c r="AE529" s="36"/>
      <c r="AF529" s="33"/>
      <c r="AG529" s="34"/>
      <c r="AH529" s="34"/>
      <c r="AI529" s="36" t="s">
        <v>71</v>
      </c>
      <c r="AJ529" s="36"/>
      <c r="AK529" s="44">
        <v>0</v>
      </c>
      <c r="AL529" s="39"/>
      <c r="AM529" s="34"/>
    </row>
    <row r="530" spans="1:178" s="144" customFormat="1">
      <c r="A530" s="34" t="s">
        <v>673</v>
      </c>
      <c r="B530" s="33" t="s">
        <v>62</v>
      </c>
      <c r="C530" s="9" t="s">
        <v>39</v>
      </c>
      <c r="D530" s="10" t="s">
        <v>48</v>
      </c>
      <c r="E530" s="11" t="s">
        <v>42</v>
      </c>
      <c r="F530" s="10" t="s">
        <v>41</v>
      </c>
      <c r="G530" s="36" t="s">
        <v>676</v>
      </c>
      <c r="H530" s="36" t="s">
        <v>677</v>
      </c>
      <c r="I530" s="39">
        <v>527.72727272727275</v>
      </c>
      <c r="J530" s="43">
        <v>4.5</v>
      </c>
      <c r="K530" s="39"/>
      <c r="L530" s="38"/>
      <c r="M530" s="39"/>
      <c r="N530" s="43"/>
      <c r="O530" s="39"/>
      <c r="P530" s="43"/>
      <c r="Q530" s="39">
        <v>0</v>
      </c>
      <c r="R530" s="40"/>
      <c r="S530" s="39">
        <v>0</v>
      </c>
      <c r="T530" s="40"/>
      <c r="U530" s="39">
        <v>0</v>
      </c>
      <c r="V530" s="40"/>
      <c r="W530" s="39">
        <v>0</v>
      </c>
      <c r="X530" s="40"/>
      <c r="Y530" s="39">
        <v>0</v>
      </c>
      <c r="Z530" s="40"/>
      <c r="AA530" s="39">
        <v>0</v>
      </c>
      <c r="AB530" s="40"/>
      <c r="AC530" s="41" t="s">
        <v>57</v>
      </c>
      <c r="AD530" s="33" t="s">
        <v>46</v>
      </c>
      <c r="AE530" s="34" t="s">
        <v>678</v>
      </c>
      <c r="AF530" s="33">
        <v>2009</v>
      </c>
      <c r="AG530" s="34"/>
      <c r="AH530" s="161"/>
      <c r="AI530" s="36" t="s">
        <v>679</v>
      </c>
      <c r="AJ530" s="36" t="s">
        <v>103</v>
      </c>
      <c r="AK530" s="44">
        <v>0.5</v>
      </c>
      <c r="AL530" s="39">
        <f ca="1">2.25/0.055</f>
        <v>40.909090909090907</v>
      </c>
      <c r="AM530" s="34"/>
    </row>
    <row r="531" spans="1:178" s="144" customFormat="1" ht="12" customHeight="1">
      <c r="A531" s="34" t="s">
        <v>673</v>
      </c>
      <c r="B531" s="33" t="s">
        <v>62</v>
      </c>
      <c r="C531" s="9" t="s">
        <v>39</v>
      </c>
      <c r="D531" s="10" t="s">
        <v>48</v>
      </c>
      <c r="E531" s="11" t="s">
        <v>42</v>
      </c>
      <c r="F531" s="10" t="s">
        <v>41</v>
      </c>
      <c r="G531" s="36"/>
      <c r="H531" s="36" t="s">
        <v>81</v>
      </c>
      <c r="I531" s="39">
        <v>268.75</v>
      </c>
      <c r="J531" s="43">
        <v>3.0555555555555558</v>
      </c>
      <c r="K531" s="39"/>
      <c r="L531" s="43"/>
      <c r="M531" s="39">
        <v>545.31818181818176</v>
      </c>
      <c r="N531" s="43">
        <v>6.2</v>
      </c>
      <c r="O531" s="39">
        <v>268.75</v>
      </c>
      <c r="P531" s="43">
        <v>3.0555555555555558</v>
      </c>
      <c r="Q531" s="39"/>
      <c r="R531" s="40"/>
      <c r="S531" s="39"/>
      <c r="T531" s="40"/>
      <c r="U531" s="39"/>
      <c r="V531" s="40"/>
      <c r="W531" s="39"/>
      <c r="X531" s="40"/>
      <c r="Y531" s="39"/>
      <c r="Z531" s="40"/>
      <c r="AA531" s="39"/>
      <c r="AB531" s="40"/>
      <c r="AC531" s="41" t="s">
        <v>57</v>
      </c>
      <c r="AD531" s="33" t="s">
        <v>46</v>
      </c>
      <c r="AE531" s="36"/>
      <c r="AF531" s="33">
        <v>2009</v>
      </c>
      <c r="AG531" s="34"/>
      <c r="AH531" s="42">
        <v>40503.555555555555</v>
      </c>
      <c r="AI531" s="36"/>
      <c r="AJ531" s="36"/>
      <c r="AK531" s="44"/>
      <c r="AL531" s="39"/>
      <c r="AM531" s="34"/>
    </row>
    <row r="532" spans="1:178" s="144" customFormat="1">
      <c r="A532" s="34" t="s">
        <v>673</v>
      </c>
      <c r="B532" s="33" t="s">
        <v>62</v>
      </c>
      <c r="C532" s="9" t="s">
        <v>39</v>
      </c>
      <c r="D532" s="10" t="s">
        <v>53</v>
      </c>
      <c r="E532" s="10" t="s">
        <v>54</v>
      </c>
      <c r="F532" s="33"/>
      <c r="G532" s="36" t="s">
        <v>54</v>
      </c>
      <c r="H532" s="36" t="s">
        <v>121</v>
      </c>
      <c r="I532" s="39"/>
      <c r="J532" s="43"/>
      <c r="K532" s="39">
        <v>279.5</v>
      </c>
      <c r="L532" s="43"/>
      <c r="M532" s="39"/>
      <c r="N532" s="40"/>
      <c r="O532" s="39">
        <v>279.5</v>
      </c>
      <c r="P532" s="40"/>
      <c r="Q532" s="39"/>
      <c r="R532" s="40"/>
      <c r="S532" s="39"/>
      <c r="T532" s="40"/>
      <c r="U532" s="39"/>
      <c r="V532" s="40"/>
      <c r="W532" s="39"/>
      <c r="X532" s="40"/>
      <c r="Y532" s="39"/>
      <c r="Z532" s="40"/>
      <c r="AA532" s="39"/>
      <c r="AB532" s="40"/>
      <c r="AC532" s="41" t="s">
        <v>57</v>
      </c>
      <c r="AD532" s="33" t="s">
        <v>58</v>
      </c>
      <c r="AE532" s="36"/>
      <c r="AF532" s="33"/>
      <c r="AG532" s="33"/>
      <c r="AH532" s="34"/>
      <c r="AI532" s="36" t="s">
        <v>71</v>
      </c>
      <c r="AJ532" s="36"/>
      <c r="AK532" s="44"/>
      <c r="AL532" s="39" t="s">
        <v>71</v>
      </c>
      <c r="AM532" s="34"/>
    </row>
    <row r="533" spans="1:178">
      <c r="A533" s="37" t="s">
        <v>680</v>
      </c>
      <c r="B533" s="33" t="s">
        <v>62</v>
      </c>
      <c r="C533" s="11" t="s">
        <v>37</v>
      </c>
      <c r="D533" s="10" t="s">
        <v>48</v>
      </c>
      <c r="E533" s="11" t="s">
        <v>42</v>
      </c>
      <c r="F533" s="10" t="s">
        <v>41</v>
      </c>
      <c r="G533" s="36" t="s">
        <v>63</v>
      </c>
      <c r="H533" s="37" t="s">
        <v>681</v>
      </c>
      <c r="I533" s="39">
        <v>0</v>
      </c>
      <c r="J533" s="80"/>
      <c r="K533" s="39">
        <v>101.58750000000001</v>
      </c>
      <c r="L533" s="80">
        <v>0.4</v>
      </c>
      <c r="M533" s="39">
        <v>0</v>
      </c>
      <c r="N533" s="80"/>
      <c r="O533" s="39">
        <v>0</v>
      </c>
      <c r="P533" s="80"/>
      <c r="Q533" s="39">
        <v>231.39375000000001</v>
      </c>
      <c r="R533" s="80">
        <v>0.8</v>
      </c>
      <c r="S533" s="39">
        <v>0</v>
      </c>
      <c r="T533" s="96"/>
      <c r="U533" s="39">
        <v>0</v>
      </c>
      <c r="V533" s="96"/>
      <c r="W533" s="39">
        <v>0</v>
      </c>
      <c r="X533" s="96"/>
      <c r="Y533" s="39">
        <v>35.743749999999999</v>
      </c>
      <c r="Z533" s="96">
        <v>0.1</v>
      </c>
      <c r="AA533" s="39">
        <v>0</v>
      </c>
      <c r="AB533" s="96"/>
      <c r="AC533" s="41" t="s">
        <v>45</v>
      </c>
      <c r="AD533" s="33" t="s">
        <v>46</v>
      </c>
      <c r="AE533" s="36"/>
      <c r="AF533" s="33"/>
      <c r="AG533" s="33"/>
      <c r="AH533" s="42">
        <v>4277.0000000000009</v>
      </c>
      <c r="AI533" s="36"/>
      <c r="AJ533" s="36"/>
      <c r="AK533" s="44"/>
      <c r="AL533" s="39"/>
      <c r="AM533" s="34"/>
      <c r="AN533" s="34"/>
      <c r="AO533" s="34"/>
      <c r="AP533" s="34"/>
      <c r="AQ533" s="34"/>
      <c r="AR533" s="34"/>
      <c r="AS533" s="34"/>
      <c r="AT533" s="34"/>
      <c r="AU533" s="34"/>
      <c r="AV533" s="34"/>
      <c r="AW533" s="34"/>
      <c r="AX533" s="34"/>
      <c r="AY533" s="34"/>
      <c r="AZ533" s="34"/>
      <c r="BA533" s="34"/>
      <c r="BB533" s="34"/>
      <c r="BC533" s="34"/>
      <c r="BD533" s="34"/>
      <c r="BE533" s="34"/>
      <c r="BF533" s="34"/>
      <c r="BG533" s="34"/>
      <c r="BH533" s="34"/>
      <c r="BI533" s="34"/>
      <c r="BJ533" s="34"/>
      <c r="BK533" s="34"/>
      <c r="BL533" s="34"/>
      <c r="BM533" s="34"/>
      <c r="BN533" s="34"/>
      <c r="BO533" s="34"/>
      <c r="BP533" s="34"/>
      <c r="BQ533" s="34"/>
      <c r="BR533" s="34"/>
      <c r="BS533" s="34"/>
      <c r="BT533" s="34"/>
      <c r="BU533" s="34"/>
      <c r="BV533" s="34"/>
      <c r="BW533" s="34"/>
      <c r="BX533" s="34"/>
      <c r="BY533" s="34"/>
      <c r="BZ533" s="34"/>
      <c r="CA533" s="34"/>
      <c r="CB533" s="34"/>
      <c r="CC533" s="34"/>
      <c r="CD533" s="34"/>
      <c r="CE533" s="34"/>
      <c r="CF533" s="34"/>
      <c r="CG533" s="34"/>
      <c r="CH533" s="34"/>
      <c r="CI533" s="34"/>
      <c r="CJ533" s="34"/>
      <c r="CK533" s="34"/>
      <c r="CL533" s="34"/>
      <c r="CM533" s="34"/>
      <c r="CN533" s="34"/>
      <c r="CO533" s="34"/>
      <c r="CP533" s="34"/>
      <c r="CQ533" s="34"/>
      <c r="CR533" s="34"/>
      <c r="CS533" s="34"/>
      <c r="CT533" s="34"/>
      <c r="CU533" s="34"/>
      <c r="CV533" s="34"/>
      <c r="CW533" s="34"/>
      <c r="CX533" s="34"/>
      <c r="CY533" s="34"/>
      <c r="CZ533" s="34"/>
      <c r="DA533" s="34"/>
      <c r="DB533" s="34"/>
      <c r="DC533" s="34"/>
      <c r="DD533" s="34"/>
      <c r="DE533" s="34"/>
      <c r="DF533" s="34"/>
      <c r="DG533" s="34"/>
      <c r="DH533" s="34"/>
      <c r="DI533" s="34"/>
      <c r="DJ533" s="34"/>
      <c r="DK533" s="34"/>
      <c r="DL533" s="34"/>
      <c r="DM533" s="34"/>
      <c r="DN533" s="34"/>
      <c r="DO533" s="34"/>
      <c r="DP533" s="34"/>
      <c r="DQ533" s="34"/>
      <c r="DR533" s="34"/>
      <c r="DS533" s="34"/>
      <c r="DT533" s="34"/>
      <c r="DU533" s="34"/>
      <c r="DV533" s="34"/>
      <c r="DW533" s="34"/>
      <c r="DX533" s="34"/>
      <c r="DY533" s="34"/>
      <c r="DZ533" s="34"/>
      <c r="EA533" s="34"/>
      <c r="EB533" s="34"/>
      <c r="EC533" s="34"/>
      <c r="ED533" s="34"/>
      <c r="EE533" s="34"/>
      <c r="EF533" s="34"/>
      <c r="EG533" s="34"/>
      <c r="EH533" s="34"/>
      <c r="EI533" s="34"/>
      <c r="EJ533" s="34"/>
      <c r="EK533" s="34"/>
      <c r="EL533" s="34"/>
      <c r="EM533" s="34"/>
      <c r="EN533" s="34"/>
      <c r="EO533" s="34"/>
      <c r="EP533" s="34"/>
      <c r="EQ533" s="34"/>
      <c r="ER533" s="34"/>
      <c r="ES533" s="34"/>
      <c r="ET533" s="34"/>
      <c r="EU533" s="34"/>
      <c r="EV533" s="34"/>
      <c r="EW533" s="34"/>
      <c r="EX533" s="34"/>
      <c r="EY533" s="34"/>
      <c r="EZ533" s="34"/>
      <c r="FA533" s="34"/>
      <c r="FB533" s="34"/>
      <c r="FC533" s="34"/>
      <c r="FD533" s="34"/>
      <c r="FE533" s="34"/>
      <c r="FF533" s="34"/>
      <c r="FG533" s="34"/>
      <c r="FH533" s="34"/>
      <c r="FI533" s="34"/>
      <c r="FJ533" s="34"/>
      <c r="FK533" s="34"/>
      <c r="FL533" s="34"/>
      <c r="FM533" s="34"/>
      <c r="FN533" s="34"/>
      <c r="FO533" s="34"/>
      <c r="FP533" s="34"/>
      <c r="FQ533" s="34"/>
      <c r="FR533" s="34"/>
      <c r="FS533" s="34"/>
      <c r="FT533" s="34"/>
      <c r="FU533" s="34"/>
      <c r="FV533" s="34"/>
    </row>
    <row r="534" spans="1:178">
      <c r="A534" s="8" t="s">
        <v>682</v>
      </c>
      <c r="B534" s="10" t="s">
        <v>47</v>
      </c>
      <c r="C534" s="11" t="s">
        <v>37</v>
      </c>
      <c r="D534" s="10" t="s">
        <v>48</v>
      </c>
      <c r="E534" s="11" t="s">
        <v>42</v>
      </c>
      <c r="F534" s="10" t="s">
        <v>41</v>
      </c>
      <c r="G534" s="14" t="s">
        <v>49</v>
      </c>
      <c r="H534" s="23" t="s">
        <v>683</v>
      </c>
      <c r="I534" s="17"/>
      <c r="J534" s="18"/>
      <c r="K534" s="17"/>
      <c r="L534" s="18"/>
      <c r="M534" s="17"/>
      <c r="N534" s="18"/>
      <c r="O534" s="17">
        <v>39.465000000000003</v>
      </c>
      <c r="P534" s="18"/>
      <c r="Q534" s="17"/>
      <c r="R534" s="18"/>
      <c r="S534" s="17"/>
      <c r="T534" s="18"/>
      <c r="U534" s="17"/>
      <c r="V534" s="18"/>
      <c r="W534" s="17"/>
      <c r="X534" s="18"/>
      <c r="Y534" s="17">
        <v>10.396000000000001</v>
      </c>
      <c r="Z534" s="18"/>
      <c r="AA534" s="17"/>
      <c r="AB534" s="18"/>
      <c r="AC534" s="10" t="s">
        <v>45</v>
      </c>
      <c r="AD534" s="10" t="s">
        <v>46</v>
      </c>
      <c r="AE534" s="24"/>
      <c r="AF534" s="24"/>
      <c r="AG534" s="24" t="s">
        <v>152</v>
      </c>
      <c r="AH534" s="26" t="e">
        <v>#VALUE!</v>
      </c>
      <c r="AI534" s="27"/>
      <c r="AJ534" s="27"/>
      <c r="AK534" s="26"/>
      <c r="AL534" s="26"/>
      <c r="AM534" s="24"/>
      <c r="AN534" s="34"/>
      <c r="AO534" s="34"/>
      <c r="AP534" s="34"/>
      <c r="AQ534" s="34"/>
      <c r="AR534" s="34"/>
      <c r="AS534" s="34"/>
      <c r="AT534" s="34"/>
      <c r="AU534" s="34"/>
      <c r="AV534" s="34"/>
      <c r="AW534" s="34"/>
      <c r="AX534" s="34"/>
      <c r="AY534" s="34"/>
      <c r="AZ534" s="34"/>
      <c r="BA534" s="34"/>
      <c r="BB534" s="34"/>
      <c r="BC534" s="34"/>
      <c r="BD534" s="34"/>
      <c r="BE534" s="34"/>
      <c r="BF534" s="34"/>
      <c r="BG534" s="34"/>
      <c r="BH534" s="34"/>
      <c r="BI534" s="34"/>
      <c r="BJ534" s="34"/>
      <c r="BK534" s="34"/>
      <c r="BL534" s="34"/>
      <c r="BM534" s="34"/>
      <c r="BN534" s="34"/>
      <c r="BO534" s="34"/>
      <c r="BP534" s="34"/>
      <c r="BQ534" s="34"/>
      <c r="BR534" s="34"/>
      <c r="BS534" s="34"/>
      <c r="BT534" s="34"/>
      <c r="BU534" s="34"/>
      <c r="BV534" s="34"/>
      <c r="BW534" s="34"/>
      <c r="BX534" s="34"/>
      <c r="BY534" s="34"/>
      <c r="BZ534" s="34"/>
      <c r="CA534" s="34"/>
      <c r="CB534" s="34"/>
      <c r="CC534" s="34"/>
      <c r="CD534" s="34"/>
      <c r="CE534" s="34"/>
      <c r="CF534" s="34"/>
      <c r="CG534" s="34"/>
      <c r="CH534" s="34"/>
      <c r="CI534" s="34"/>
      <c r="CJ534" s="34"/>
      <c r="CK534" s="34"/>
      <c r="CL534" s="34"/>
      <c r="CM534" s="34"/>
      <c r="CN534" s="34"/>
      <c r="CO534" s="34"/>
      <c r="CP534" s="34"/>
      <c r="CQ534" s="34"/>
      <c r="CR534" s="34"/>
      <c r="CS534" s="34"/>
      <c r="CT534" s="34"/>
      <c r="CU534" s="34"/>
      <c r="CV534" s="34"/>
      <c r="CW534" s="34"/>
      <c r="CX534" s="34"/>
      <c r="CY534" s="34"/>
      <c r="CZ534" s="34"/>
      <c r="DA534" s="34"/>
      <c r="DB534" s="34"/>
      <c r="DC534" s="34"/>
      <c r="DD534" s="34"/>
      <c r="DE534" s="34"/>
      <c r="DF534" s="34"/>
      <c r="DG534" s="34"/>
      <c r="DH534" s="34"/>
      <c r="DI534" s="34"/>
      <c r="DJ534" s="34"/>
      <c r="DK534" s="34"/>
      <c r="DL534" s="34"/>
      <c r="DM534" s="34"/>
      <c r="DN534" s="34"/>
      <c r="DO534" s="34"/>
      <c r="DP534" s="34"/>
      <c r="DQ534" s="34"/>
      <c r="DR534" s="34"/>
      <c r="DS534" s="34"/>
      <c r="DT534" s="34"/>
      <c r="DU534" s="34"/>
      <c r="DV534" s="34"/>
      <c r="DW534" s="34"/>
      <c r="DX534" s="34"/>
      <c r="DY534" s="34"/>
      <c r="DZ534" s="34"/>
      <c r="EA534" s="34"/>
      <c r="EB534" s="34"/>
      <c r="EC534" s="34"/>
      <c r="ED534" s="34"/>
      <c r="EE534" s="34"/>
      <c r="EF534" s="34"/>
      <c r="EG534" s="34"/>
      <c r="EH534" s="34"/>
      <c r="EI534" s="34"/>
      <c r="EJ534" s="34"/>
      <c r="EK534" s="34"/>
      <c r="EL534" s="34"/>
      <c r="EM534" s="34"/>
      <c r="EN534" s="34"/>
      <c r="EO534" s="34"/>
      <c r="EP534" s="34"/>
      <c r="EQ534" s="34"/>
      <c r="ER534" s="34"/>
      <c r="ES534" s="34"/>
      <c r="ET534" s="34"/>
      <c r="EU534" s="34"/>
      <c r="EV534" s="34"/>
      <c r="EW534" s="34"/>
      <c r="EX534" s="34"/>
      <c r="EY534" s="34"/>
      <c r="EZ534" s="34"/>
      <c r="FA534" s="34"/>
      <c r="FB534" s="34"/>
      <c r="FC534" s="34"/>
      <c r="FD534" s="34"/>
      <c r="FE534" s="34"/>
      <c r="FF534" s="34"/>
      <c r="FG534" s="34"/>
      <c r="FH534" s="34"/>
      <c r="FI534" s="34"/>
      <c r="FJ534" s="34"/>
      <c r="FK534" s="34"/>
      <c r="FL534" s="34"/>
      <c r="FM534" s="34"/>
      <c r="FN534" s="34"/>
      <c r="FO534" s="34"/>
      <c r="FP534" s="34"/>
      <c r="FQ534" s="34"/>
      <c r="FR534" s="34"/>
      <c r="FS534" s="34"/>
      <c r="FT534" s="34"/>
      <c r="FU534" s="34"/>
      <c r="FV534" s="34"/>
    </row>
    <row r="535" spans="1:178">
      <c r="A535" s="8" t="s">
        <v>682</v>
      </c>
      <c r="B535" s="10" t="s">
        <v>47</v>
      </c>
      <c r="C535" s="11" t="s">
        <v>37</v>
      </c>
      <c r="D535" s="10" t="s">
        <v>53</v>
      </c>
      <c r="E535" s="10" t="s">
        <v>54</v>
      </c>
      <c r="F535" s="10"/>
      <c r="G535" s="14" t="s">
        <v>55</v>
      </c>
      <c r="H535" s="23" t="s">
        <v>684</v>
      </c>
      <c r="I535" s="17">
        <v>60</v>
      </c>
      <c r="J535" s="18"/>
      <c r="K535" s="17"/>
      <c r="L535" s="18"/>
      <c r="M535" s="17">
        <v>60</v>
      </c>
      <c r="N535" s="18"/>
      <c r="O535" s="17"/>
      <c r="P535" s="18"/>
      <c r="Q535" s="17"/>
      <c r="R535" s="18"/>
      <c r="S535" s="17"/>
      <c r="T535" s="18"/>
      <c r="U535" s="17"/>
      <c r="V535" s="18"/>
      <c r="W535" s="17"/>
      <c r="X535" s="18"/>
      <c r="Y535" s="17"/>
      <c r="Z535" s="18"/>
      <c r="AA535" s="17"/>
      <c r="AB535" s="18"/>
      <c r="AC535" s="10" t="s">
        <v>57</v>
      </c>
      <c r="AD535" s="10" t="s">
        <v>58</v>
      </c>
      <c r="AE535" s="24"/>
      <c r="AF535" s="24"/>
      <c r="AG535" s="24"/>
      <c r="AH535" s="26" t="e">
        <v>#VALUE!</v>
      </c>
      <c r="AI535" s="27"/>
      <c r="AJ535" s="27"/>
      <c r="AK535" s="26"/>
      <c r="AL535" s="26"/>
      <c r="AM535" s="24"/>
      <c r="AN535" s="34"/>
      <c r="AO535" s="34"/>
      <c r="AP535" s="34"/>
      <c r="AQ535" s="34"/>
      <c r="AR535" s="34"/>
      <c r="AS535" s="34"/>
      <c r="AT535" s="34"/>
      <c r="AU535" s="34"/>
      <c r="AV535" s="34"/>
      <c r="AW535" s="34"/>
      <c r="AX535" s="34"/>
      <c r="AY535" s="34"/>
      <c r="AZ535" s="34"/>
      <c r="BA535" s="34"/>
      <c r="BB535" s="34"/>
      <c r="BC535" s="34"/>
      <c r="BD535" s="34"/>
      <c r="BE535" s="34"/>
      <c r="BF535" s="34"/>
      <c r="BG535" s="34"/>
      <c r="BH535" s="34"/>
      <c r="BI535" s="34"/>
      <c r="BJ535" s="34"/>
      <c r="BK535" s="34"/>
      <c r="BL535" s="34"/>
      <c r="BM535" s="34"/>
      <c r="BN535" s="34"/>
      <c r="BO535" s="34"/>
      <c r="BP535" s="34"/>
      <c r="BQ535" s="34"/>
      <c r="BR535" s="34"/>
      <c r="BS535" s="34"/>
      <c r="BT535" s="34"/>
      <c r="BU535" s="34"/>
      <c r="BV535" s="34"/>
      <c r="BW535" s="34"/>
      <c r="BX535" s="34"/>
      <c r="BY535" s="34"/>
      <c r="BZ535" s="34"/>
      <c r="CA535" s="34"/>
      <c r="CB535" s="34"/>
      <c r="CC535" s="34"/>
      <c r="CD535" s="34"/>
      <c r="CE535" s="34"/>
      <c r="CF535" s="34"/>
      <c r="CG535" s="34"/>
      <c r="CH535" s="34"/>
      <c r="CI535" s="34"/>
      <c r="CJ535" s="34"/>
      <c r="CK535" s="34"/>
      <c r="CL535" s="34"/>
      <c r="CM535" s="34"/>
      <c r="CN535" s="34"/>
      <c r="CO535" s="34"/>
      <c r="CP535" s="34"/>
      <c r="CQ535" s="34"/>
      <c r="CR535" s="34"/>
      <c r="CS535" s="34"/>
      <c r="CT535" s="34"/>
      <c r="CU535" s="34"/>
      <c r="CV535" s="34"/>
      <c r="CW535" s="34"/>
      <c r="CX535" s="34"/>
      <c r="CY535" s="34"/>
      <c r="CZ535" s="34"/>
      <c r="DA535" s="34"/>
      <c r="DB535" s="34"/>
      <c r="DC535" s="34"/>
      <c r="DD535" s="34"/>
      <c r="DE535" s="34"/>
      <c r="DF535" s="34"/>
      <c r="DG535" s="34"/>
      <c r="DH535" s="34"/>
      <c r="DI535" s="34"/>
      <c r="DJ535" s="34"/>
      <c r="DK535" s="34"/>
      <c r="DL535" s="34"/>
      <c r="DM535" s="34"/>
      <c r="DN535" s="34"/>
      <c r="DO535" s="34"/>
      <c r="DP535" s="34"/>
      <c r="DQ535" s="34"/>
      <c r="DR535" s="34"/>
      <c r="DS535" s="34"/>
      <c r="DT535" s="34"/>
      <c r="DU535" s="34"/>
      <c r="DV535" s="34"/>
      <c r="DW535" s="34"/>
      <c r="DX535" s="34"/>
      <c r="DY535" s="34"/>
      <c r="DZ535" s="34"/>
      <c r="EA535" s="34"/>
      <c r="EB535" s="34"/>
      <c r="EC535" s="34"/>
      <c r="ED535" s="34"/>
      <c r="EE535" s="34"/>
      <c r="EF535" s="34"/>
      <c r="EG535" s="34"/>
      <c r="EH535" s="34"/>
      <c r="EI535" s="34"/>
      <c r="EJ535" s="34"/>
      <c r="EK535" s="34"/>
      <c r="EL535" s="34"/>
      <c r="EM535" s="34"/>
      <c r="EN535" s="34"/>
      <c r="EO535" s="34"/>
      <c r="EP535" s="34"/>
      <c r="EQ535" s="34"/>
      <c r="ER535" s="34"/>
      <c r="ES535" s="34"/>
      <c r="ET535" s="34"/>
      <c r="EU535" s="34"/>
      <c r="EV535" s="34"/>
      <c r="EW535" s="34"/>
      <c r="EX535" s="34"/>
      <c r="EY535" s="34"/>
      <c r="EZ535" s="34"/>
      <c r="FA535" s="34"/>
      <c r="FB535" s="34"/>
      <c r="FC535" s="34"/>
      <c r="FD535" s="34"/>
      <c r="FE535" s="34"/>
      <c r="FF535" s="34"/>
      <c r="FG535" s="34"/>
      <c r="FH535" s="34"/>
      <c r="FI535" s="34"/>
      <c r="FJ535" s="34"/>
      <c r="FK535" s="34"/>
      <c r="FL535" s="34"/>
      <c r="FM535" s="34"/>
      <c r="FN535" s="34"/>
      <c r="FO535" s="34"/>
      <c r="FP535" s="34"/>
      <c r="FQ535" s="34"/>
      <c r="FR535" s="34"/>
      <c r="FS535" s="34"/>
      <c r="FT535" s="34"/>
      <c r="FU535" s="34"/>
      <c r="FV535" s="34"/>
    </row>
    <row r="536" spans="1:178">
      <c r="A536" s="8" t="s">
        <v>685</v>
      </c>
      <c r="B536" s="10" t="s">
        <v>47</v>
      </c>
      <c r="C536" s="11" t="s">
        <v>37</v>
      </c>
      <c r="D536" s="10" t="s">
        <v>48</v>
      </c>
      <c r="E536" s="11" t="s">
        <v>42</v>
      </c>
      <c r="F536" s="10" t="s">
        <v>41</v>
      </c>
      <c r="G536" s="14" t="s">
        <v>49</v>
      </c>
      <c r="H536" s="23" t="s">
        <v>686</v>
      </c>
      <c r="I536" s="17"/>
      <c r="J536" s="18"/>
      <c r="K536" s="17">
        <v>23.236000000000001</v>
      </c>
      <c r="L536" s="18">
        <v>2.5999999999999998E-4</v>
      </c>
      <c r="M536" s="17"/>
      <c r="N536" s="18"/>
      <c r="O536" s="17"/>
      <c r="P536" s="18"/>
      <c r="Q536" s="17">
        <v>18.588999999999999</v>
      </c>
      <c r="R536" s="18">
        <v>2.1000000000000001E-4</v>
      </c>
      <c r="S536" s="17"/>
      <c r="T536" s="18"/>
      <c r="U536" s="17">
        <v>18.588999999999999</v>
      </c>
      <c r="V536" s="18">
        <v>2.1000000000000001E-4</v>
      </c>
      <c r="W536" s="17"/>
      <c r="X536" s="18"/>
      <c r="Y536" s="17">
        <v>9.2940000000000005</v>
      </c>
      <c r="Z536" s="18">
        <v>1E-4</v>
      </c>
      <c r="AA536" s="17"/>
      <c r="AB536" s="18"/>
      <c r="AC536" s="10" t="s">
        <v>57</v>
      </c>
      <c r="AD536" s="10" t="s">
        <v>46</v>
      </c>
      <c r="AE536" s="24"/>
      <c r="AF536" s="24"/>
      <c r="AG536" s="25" t="s">
        <v>152</v>
      </c>
      <c r="AH536" s="26">
        <v>2.4960000000000004</v>
      </c>
      <c r="AI536" s="27"/>
      <c r="AJ536" s="27"/>
      <c r="AK536" s="26"/>
      <c r="AL536" s="26"/>
      <c r="AM536" s="24"/>
      <c r="AN536" s="34"/>
      <c r="AO536" s="34"/>
      <c r="AP536" s="34"/>
      <c r="AQ536" s="34"/>
      <c r="AR536" s="34"/>
      <c r="AS536" s="34"/>
      <c r="AT536" s="34"/>
      <c r="AU536" s="34"/>
      <c r="AV536" s="34"/>
      <c r="AW536" s="34"/>
      <c r="AX536" s="34"/>
      <c r="AY536" s="34"/>
      <c r="AZ536" s="34"/>
      <c r="BA536" s="34"/>
      <c r="BB536" s="34"/>
      <c r="BC536" s="34"/>
      <c r="BD536" s="34"/>
      <c r="BE536" s="34"/>
      <c r="BF536" s="34"/>
      <c r="BG536" s="34"/>
      <c r="BH536" s="34"/>
      <c r="BI536" s="34"/>
      <c r="BJ536" s="34"/>
      <c r="BK536" s="34"/>
      <c r="BL536" s="34"/>
      <c r="BM536" s="34"/>
      <c r="BN536" s="34"/>
      <c r="BO536" s="34"/>
      <c r="BP536" s="34"/>
      <c r="BQ536" s="34"/>
      <c r="BR536" s="34"/>
      <c r="BS536" s="34"/>
      <c r="BT536" s="34"/>
      <c r="BU536" s="34"/>
      <c r="BV536" s="34"/>
      <c r="BW536" s="34"/>
      <c r="BX536" s="34"/>
      <c r="BY536" s="34"/>
      <c r="BZ536" s="34"/>
      <c r="CA536" s="34"/>
      <c r="CB536" s="34"/>
      <c r="CC536" s="34"/>
      <c r="CD536" s="34"/>
      <c r="CE536" s="34"/>
      <c r="CF536" s="34"/>
      <c r="CG536" s="34"/>
      <c r="CH536" s="34"/>
      <c r="CI536" s="34"/>
      <c r="CJ536" s="34"/>
      <c r="CK536" s="34"/>
      <c r="CL536" s="34"/>
      <c r="CM536" s="34"/>
      <c r="CN536" s="34"/>
      <c r="CO536" s="34"/>
      <c r="CP536" s="34"/>
      <c r="CQ536" s="34"/>
      <c r="CR536" s="34"/>
      <c r="CS536" s="34"/>
      <c r="CT536" s="34"/>
      <c r="CU536" s="34"/>
      <c r="CV536" s="34"/>
      <c r="CW536" s="34"/>
      <c r="CX536" s="34"/>
      <c r="CY536" s="34"/>
      <c r="CZ536" s="34"/>
      <c r="DA536" s="34"/>
      <c r="DB536" s="34"/>
      <c r="DC536" s="34"/>
      <c r="DD536" s="34"/>
      <c r="DE536" s="34"/>
      <c r="DF536" s="34"/>
      <c r="DG536" s="34"/>
      <c r="DH536" s="34"/>
      <c r="DI536" s="34"/>
      <c r="DJ536" s="34"/>
      <c r="DK536" s="34"/>
      <c r="DL536" s="34"/>
      <c r="DM536" s="34"/>
      <c r="DN536" s="34"/>
      <c r="DO536" s="34"/>
      <c r="DP536" s="34"/>
      <c r="DQ536" s="34"/>
      <c r="DR536" s="34"/>
      <c r="DS536" s="34"/>
      <c r="DT536" s="34"/>
      <c r="DU536" s="34"/>
      <c r="DV536" s="34"/>
      <c r="DW536" s="34"/>
      <c r="DX536" s="34"/>
      <c r="DY536" s="34"/>
      <c r="DZ536" s="34"/>
      <c r="EA536" s="34"/>
      <c r="EB536" s="34"/>
      <c r="EC536" s="34"/>
      <c r="ED536" s="34"/>
      <c r="EE536" s="34"/>
      <c r="EF536" s="34"/>
      <c r="EG536" s="34"/>
      <c r="EH536" s="34"/>
      <c r="EI536" s="34"/>
      <c r="EJ536" s="34"/>
      <c r="EK536" s="34"/>
      <c r="EL536" s="34"/>
      <c r="EM536" s="34"/>
      <c r="EN536" s="34"/>
      <c r="EO536" s="34"/>
      <c r="EP536" s="34"/>
      <c r="EQ536" s="34"/>
      <c r="ER536" s="34"/>
      <c r="ES536" s="34"/>
      <c r="ET536" s="34"/>
      <c r="EU536" s="34"/>
      <c r="EV536" s="34"/>
      <c r="EW536" s="34"/>
      <c r="EX536" s="34"/>
      <c r="EY536" s="34"/>
      <c r="EZ536" s="34"/>
      <c r="FA536" s="34"/>
      <c r="FB536" s="34"/>
      <c r="FC536" s="34"/>
      <c r="FD536" s="34"/>
      <c r="FE536" s="34"/>
      <c r="FF536" s="34"/>
      <c r="FG536" s="34"/>
      <c r="FH536" s="34"/>
      <c r="FI536" s="34"/>
      <c r="FJ536" s="34"/>
      <c r="FK536" s="34"/>
      <c r="FL536" s="34"/>
      <c r="FM536" s="34"/>
      <c r="FN536" s="34"/>
      <c r="FO536" s="34"/>
      <c r="FP536" s="34"/>
      <c r="FQ536" s="34"/>
      <c r="FR536" s="34"/>
      <c r="FS536" s="34"/>
      <c r="FT536" s="34"/>
      <c r="FU536" s="34"/>
      <c r="FV536" s="34"/>
    </row>
    <row r="537" spans="1:178">
      <c r="A537" s="8" t="s">
        <v>685</v>
      </c>
      <c r="B537" s="10" t="s">
        <v>47</v>
      </c>
      <c r="C537" s="11" t="s">
        <v>37</v>
      </c>
      <c r="D537" s="10" t="s">
        <v>53</v>
      </c>
      <c r="E537" s="10" t="s">
        <v>54</v>
      </c>
      <c r="F537" s="10"/>
      <c r="G537" s="14" t="s">
        <v>55</v>
      </c>
      <c r="H537" s="23" t="s">
        <v>687</v>
      </c>
      <c r="I537" s="17">
        <v>63.18</v>
      </c>
      <c r="J537" s="18"/>
      <c r="K537" s="16"/>
      <c r="L537" s="18"/>
      <c r="M537" s="17">
        <v>63.18</v>
      </c>
      <c r="N537" s="18"/>
      <c r="O537" s="17"/>
      <c r="P537" s="18"/>
      <c r="Q537" s="17"/>
      <c r="R537" s="18"/>
      <c r="S537" s="17"/>
      <c r="T537" s="18"/>
      <c r="U537" s="17"/>
      <c r="V537" s="18"/>
      <c r="W537" s="17"/>
      <c r="X537" s="18"/>
      <c r="Y537" s="17"/>
      <c r="Z537" s="18"/>
      <c r="AA537" s="17"/>
      <c r="AB537" s="18"/>
      <c r="AC537" s="10" t="s">
        <v>57</v>
      </c>
      <c r="AD537" s="10" t="s">
        <v>58</v>
      </c>
      <c r="AE537" s="24"/>
      <c r="AF537" s="24"/>
      <c r="AG537" s="24"/>
      <c r="AH537" s="26" t="e">
        <v>#VALUE!</v>
      </c>
      <c r="AI537" s="27"/>
      <c r="AJ537" s="27"/>
      <c r="AK537" s="26"/>
      <c r="AL537" s="26"/>
      <c r="AM537" s="24"/>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c r="EN537" s="13"/>
      <c r="EO537" s="13"/>
      <c r="EP537" s="13"/>
      <c r="EQ537" s="13"/>
      <c r="ER537" s="13"/>
      <c r="ES537" s="13"/>
      <c r="ET537" s="13"/>
      <c r="EU537" s="13"/>
      <c r="EV537" s="13"/>
      <c r="EW537" s="13"/>
      <c r="EX537" s="13"/>
      <c r="EY537" s="13"/>
      <c r="EZ537" s="13"/>
      <c r="FA537" s="13"/>
      <c r="FB537" s="13"/>
      <c r="FC537" s="13"/>
      <c r="FD537" s="13"/>
      <c r="FE537" s="13"/>
      <c r="FF537" s="13"/>
      <c r="FG537" s="13"/>
      <c r="FH537" s="13"/>
      <c r="FI537" s="13"/>
      <c r="FJ537" s="13"/>
      <c r="FK537" s="13"/>
      <c r="FL537" s="13"/>
      <c r="FM537" s="13"/>
      <c r="FN537" s="13"/>
      <c r="FO537" s="13"/>
      <c r="FP537" s="13"/>
      <c r="FQ537" s="13"/>
      <c r="FR537" s="13"/>
      <c r="FS537" s="13"/>
      <c r="FT537" s="13"/>
      <c r="FU537" s="13"/>
      <c r="FV537" s="13"/>
    </row>
    <row r="538" spans="1:178">
      <c r="A538" s="8" t="s">
        <v>688</v>
      </c>
      <c r="B538" s="10" t="s">
        <v>47</v>
      </c>
      <c r="C538" s="9" t="s">
        <v>39</v>
      </c>
      <c r="D538" s="9" t="s">
        <v>88</v>
      </c>
      <c r="E538" s="11" t="s">
        <v>42</v>
      </c>
      <c r="F538" s="11" t="s">
        <v>42</v>
      </c>
      <c r="G538" s="14" t="s">
        <v>207</v>
      </c>
      <c r="H538" s="23" t="s">
        <v>689</v>
      </c>
      <c r="I538" s="17">
        <v>125</v>
      </c>
      <c r="J538" s="18"/>
      <c r="K538" s="17"/>
      <c r="L538" s="18"/>
      <c r="M538" s="17"/>
      <c r="N538" s="18"/>
      <c r="O538" s="17"/>
      <c r="P538" s="18"/>
      <c r="Q538" s="17"/>
      <c r="R538" s="18"/>
      <c r="S538" s="17"/>
      <c r="T538" s="18"/>
      <c r="U538" s="17"/>
      <c r="V538" s="18"/>
      <c r="W538" s="17"/>
      <c r="X538" s="18"/>
      <c r="Y538" s="17"/>
      <c r="Z538" s="18"/>
      <c r="AA538" s="17"/>
      <c r="AB538" s="18"/>
      <c r="AC538" s="10" t="s">
        <v>57</v>
      </c>
      <c r="AD538" s="10" t="s">
        <v>58</v>
      </c>
      <c r="AE538" s="24"/>
      <c r="AF538" s="24"/>
      <c r="AG538" s="24"/>
      <c r="AH538" s="26" t="e">
        <v>#VALUE!</v>
      </c>
      <c r="AI538" s="27"/>
      <c r="AJ538" s="27"/>
      <c r="AK538" s="26"/>
      <c r="AL538" s="26"/>
      <c r="AM538" s="24" t="s">
        <v>690</v>
      </c>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c r="EG538" s="13"/>
      <c r="EH538" s="13"/>
      <c r="EI538" s="13"/>
      <c r="EJ538" s="13"/>
      <c r="EK538" s="13"/>
      <c r="EL538" s="13"/>
      <c r="EM538" s="13"/>
      <c r="EN538" s="13"/>
      <c r="EO538" s="13"/>
      <c r="EP538" s="13"/>
      <c r="EQ538" s="13"/>
      <c r="ER538" s="13"/>
      <c r="ES538" s="13"/>
      <c r="ET538" s="13"/>
      <c r="EU538" s="13"/>
      <c r="EV538" s="13"/>
      <c r="EW538" s="13"/>
      <c r="EX538" s="13"/>
      <c r="EY538" s="13"/>
      <c r="EZ538" s="13"/>
      <c r="FA538" s="13"/>
      <c r="FB538" s="13"/>
      <c r="FC538" s="13"/>
      <c r="FD538" s="13"/>
      <c r="FE538" s="13"/>
      <c r="FF538" s="13"/>
      <c r="FG538" s="13"/>
      <c r="FH538" s="13"/>
      <c r="FI538" s="13"/>
      <c r="FJ538" s="13"/>
      <c r="FK538" s="13"/>
      <c r="FL538" s="13"/>
      <c r="FM538" s="13"/>
      <c r="FN538" s="13"/>
      <c r="FO538" s="13"/>
      <c r="FP538" s="13"/>
      <c r="FQ538" s="13"/>
      <c r="FR538" s="13"/>
      <c r="FS538" s="13"/>
      <c r="FT538" s="13"/>
      <c r="FU538" s="13"/>
      <c r="FV538" s="13"/>
    </row>
    <row r="539" spans="1:178">
      <c r="A539" s="8" t="s">
        <v>688</v>
      </c>
      <c r="B539" s="10" t="s">
        <v>47</v>
      </c>
      <c r="C539" s="9" t="s">
        <v>39</v>
      </c>
      <c r="D539" s="10" t="s">
        <v>48</v>
      </c>
      <c r="E539" s="11" t="s">
        <v>42</v>
      </c>
      <c r="F539" s="11" t="s">
        <v>42</v>
      </c>
      <c r="G539" s="14" t="s">
        <v>49</v>
      </c>
      <c r="H539" s="23" t="s">
        <v>691</v>
      </c>
      <c r="I539" s="17"/>
      <c r="J539" s="18"/>
      <c r="K539" s="17">
        <v>2500</v>
      </c>
      <c r="L539" s="18"/>
      <c r="M539" s="17"/>
      <c r="N539" s="18"/>
      <c r="O539" s="17">
        <v>500</v>
      </c>
      <c r="P539" s="18"/>
      <c r="Q539" s="17">
        <v>4000</v>
      </c>
      <c r="R539" s="18"/>
      <c r="S539" s="17">
        <v>4000</v>
      </c>
      <c r="T539" s="18"/>
      <c r="U539" s="17"/>
      <c r="V539" s="18"/>
      <c r="W539" s="17">
        <v>2500</v>
      </c>
      <c r="X539" s="18"/>
      <c r="Y539" s="17"/>
      <c r="Z539" s="18"/>
      <c r="AA539" s="17"/>
      <c r="AB539" s="18"/>
      <c r="AC539" s="10" t="s">
        <v>57</v>
      </c>
      <c r="AD539" s="10" t="s">
        <v>46</v>
      </c>
      <c r="AE539" s="24"/>
      <c r="AF539" s="24"/>
      <c r="AG539" s="25"/>
      <c r="AH539" s="26" t="e">
        <v>#VALUE!</v>
      </c>
      <c r="AI539" s="27"/>
      <c r="AJ539" s="27"/>
      <c r="AK539" s="26"/>
      <c r="AL539" s="26"/>
      <c r="AM539" s="24" t="s">
        <v>692</v>
      </c>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c r="EG539" s="13"/>
      <c r="EH539" s="13"/>
      <c r="EI539" s="13"/>
      <c r="EJ539" s="13"/>
      <c r="EK539" s="13"/>
      <c r="EL539" s="13"/>
      <c r="EM539" s="13"/>
      <c r="EN539" s="13"/>
      <c r="EO539" s="13"/>
      <c r="EP539" s="13"/>
      <c r="EQ539" s="13"/>
      <c r="ER539" s="13"/>
      <c r="ES539" s="13"/>
      <c r="ET539" s="13"/>
      <c r="EU539" s="13"/>
      <c r="EV539" s="13"/>
      <c r="EW539" s="13"/>
      <c r="EX539" s="13"/>
      <c r="EY539" s="13"/>
      <c r="EZ539" s="13"/>
      <c r="FA539" s="13"/>
      <c r="FB539" s="13"/>
      <c r="FC539" s="13"/>
      <c r="FD539" s="13"/>
      <c r="FE539" s="13"/>
      <c r="FF539" s="13"/>
      <c r="FG539" s="13"/>
      <c r="FH539" s="13"/>
      <c r="FI539" s="13"/>
      <c r="FJ539" s="13"/>
      <c r="FK539" s="13"/>
      <c r="FL539" s="13"/>
      <c r="FM539" s="13"/>
      <c r="FN539" s="13"/>
      <c r="FO539" s="13"/>
      <c r="FP539" s="13"/>
      <c r="FQ539" s="13"/>
      <c r="FR539" s="13"/>
      <c r="FS539" s="13"/>
      <c r="FT539" s="13"/>
      <c r="FU539" s="13"/>
      <c r="FV539" s="13"/>
    </row>
    <row r="540" spans="1:178" s="162" customFormat="1">
      <c r="A540" s="8" t="s">
        <v>688</v>
      </c>
      <c r="B540" s="10" t="s">
        <v>47</v>
      </c>
      <c r="C540" s="9" t="s">
        <v>39</v>
      </c>
      <c r="D540" s="10" t="s">
        <v>53</v>
      </c>
      <c r="E540" s="10" t="s">
        <v>54</v>
      </c>
      <c r="F540" s="10"/>
      <c r="G540" s="14" t="s">
        <v>55</v>
      </c>
      <c r="H540" s="23" t="s">
        <v>693</v>
      </c>
      <c r="I540" s="17">
        <v>60</v>
      </c>
      <c r="J540" s="18"/>
      <c r="K540" s="17">
        <v>300</v>
      </c>
      <c r="L540" s="18"/>
      <c r="M540" s="17"/>
      <c r="N540" s="18"/>
      <c r="O540" s="17"/>
      <c r="P540" s="18"/>
      <c r="Q540" s="17"/>
      <c r="R540" s="18"/>
      <c r="S540" s="17"/>
      <c r="T540" s="18"/>
      <c r="U540" s="17"/>
      <c r="V540" s="18"/>
      <c r="W540" s="17"/>
      <c r="X540" s="18"/>
      <c r="Y540" s="17"/>
      <c r="Z540" s="18"/>
      <c r="AA540" s="17"/>
      <c r="AB540" s="18"/>
      <c r="AC540" s="10" t="s">
        <v>57</v>
      </c>
      <c r="AD540" s="10" t="s">
        <v>58</v>
      </c>
      <c r="AE540" s="24"/>
      <c r="AF540" s="24"/>
      <c r="AG540" s="24"/>
      <c r="AH540" s="26" t="e">
        <v>#VALUE!</v>
      </c>
      <c r="AI540" s="27"/>
      <c r="AJ540" s="27"/>
      <c r="AK540" s="26"/>
      <c r="AL540" s="26"/>
      <c r="AM540" s="24" t="s">
        <v>690</v>
      </c>
      <c r="AN540" s="76"/>
      <c r="AO540" s="76"/>
      <c r="AP540" s="76"/>
      <c r="AQ540" s="76"/>
      <c r="AR540" s="76"/>
      <c r="AS540" s="76"/>
      <c r="AT540" s="76"/>
      <c r="AU540" s="76"/>
      <c r="AV540" s="76"/>
      <c r="AW540" s="76"/>
      <c r="AX540" s="76"/>
      <c r="AY540" s="76"/>
      <c r="AZ540" s="76"/>
      <c r="BA540" s="76"/>
      <c r="BB540" s="76"/>
      <c r="BC540" s="76"/>
      <c r="BD540" s="76"/>
      <c r="BE540" s="76"/>
      <c r="BF540" s="76"/>
      <c r="BG540" s="76"/>
      <c r="BH540" s="76"/>
      <c r="BI540" s="76"/>
      <c r="BJ540" s="76"/>
      <c r="BK540" s="76"/>
      <c r="BL540" s="76"/>
      <c r="BM540" s="76"/>
      <c r="BN540" s="76"/>
      <c r="BO540" s="76"/>
      <c r="BP540" s="76"/>
      <c r="BQ540" s="76"/>
      <c r="BR540" s="76"/>
      <c r="BS540" s="76"/>
      <c r="BT540" s="76"/>
      <c r="BU540" s="76"/>
      <c r="BV540" s="76"/>
      <c r="BW540" s="76"/>
      <c r="BX540" s="76"/>
      <c r="BY540" s="76"/>
      <c r="BZ540" s="76"/>
      <c r="CA540" s="76"/>
      <c r="CB540" s="76"/>
      <c r="CC540" s="76"/>
      <c r="CD540" s="76"/>
      <c r="CE540" s="76"/>
      <c r="CF540" s="76"/>
      <c r="CG540" s="76"/>
      <c r="CH540" s="76"/>
      <c r="CI540" s="76"/>
      <c r="CJ540" s="76"/>
      <c r="CK540" s="76"/>
      <c r="CL540" s="76"/>
      <c r="CM540" s="76"/>
      <c r="CN540" s="76"/>
      <c r="CO540" s="76"/>
      <c r="CP540" s="76"/>
      <c r="CQ540" s="76"/>
      <c r="CR540" s="76"/>
      <c r="CS540" s="76"/>
      <c r="CT540" s="76"/>
      <c r="CU540" s="76"/>
      <c r="CV540" s="76"/>
      <c r="CW540" s="76"/>
      <c r="CX540" s="76"/>
      <c r="CY540" s="76"/>
      <c r="CZ540" s="76"/>
      <c r="DA540" s="76"/>
      <c r="DB540" s="76"/>
      <c r="DC540" s="76"/>
      <c r="DD540" s="76"/>
      <c r="DE540" s="76"/>
      <c r="DF540" s="76"/>
      <c r="DG540" s="76"/>
      <c r="DH540" s="76"/>
      <c r="DI540" s="76"/>
      <c r="DJ540" s="76"/>
      <c r="DK540" s="76"/>
      <c r="DL540" s="76"/>
      <c r="DM540" s="76"/>
      <c r="DN540" s="76"/>
      <c r="DO540" s="76"/>
      <c r="DP540" s="76"/>
      <c r="DQ540" s="76"/>
      <c r="DR540" s="76"/>
      <c r="DS540" s="76"/>
      <c r="DT540" s="76"/>
      <c r="DU540" s="76"/>
      <c r="DV540" s="76"/>
      <c r="DW540" s="76"/>
      <c r="DX540" s="76"/>
      <c r="DY540" s="76"/>
      <c r="DZ540" s="76"/>
      <c r="EA540" s="76"/>
      <c r="EB540" s="76"/>
      <c r="EC540" s="76"/>
      <c r="ED540" s="76"/>
      <c r="EE540" s="76"/>
      <c r="EF540" s="76"/>
      <c r="EG540" s="76"/>
      <c r="EH540" s="76"/>
      <c r="EI540" s="76"/>
      <c r="EJ540" s="76"/>
      <c r="EK540" s="76"/>
      <c r="EL540" s="76"/>
      <c r="EM540" s="76"/>
      <c r="EN540" s="76"/>
      <c r="EO540" s="76"/>
      <c r="EP540" s="76"/>
      <c r="EQ540" s="76"/>
      <c r="ER540" s="76"/>
      <c r="ES540" s="76"/>
      <c r="ET540" s="76"/>
      <c r="EU540" s="76"/>
      <c r="EV540" s="76"/>
      <c r="EW540" s="76"/>
      <c r="EX540" s="76"/>
      <c r="EY540" s="76"/>
      <c r="EZ540" s="76"/>
      <c r="FA540" s="76"/>
      <c r="FB540" s="76"/>
      <c r="FC540" s="76"/>
      <c r="FD540" s="76"/>
      <c r="FE540" s="76"/>
      <c r="FF540" s="76"/>
      <c r="FG540" s="76"/>
      <c r="FH540" s="76"/>
      <c r="FI540" s="76"/>
      <c r="FJ540" s="76"/>
      <c r="FK540" s="76"/>
      <c r="FL540" s="76"/>
      <c r="FM540" s="76"/>
      <c r="FN540" s="76"/>
      <c r="FO540" s="76"/>
      <c r="FP540" s="76"/>
      <c r="FQ540" s="76"/>
      <c r="FR540" s="76"/>
      <c r="FS540" s="76"/>
      <c r="FT540" s="76"/>
      <c r="FU540" s="76"/>
      <c r="FV540" s="76"/>
    </row>
    <row r="541" spans="1:178">
      <c r="A541" s="8" t="s">
        <v>694</v>
      </c>
      <c r="B541" s="10" t="s">
        <v>47</v>
      </c>
      <c r="C541" s="11" t="s">
        <v>37</v>
      </c>
      <c r="D541" s="10" t="s">
        <v>48</v>
      </c>
      <c r="E541" s="11" t="s">
        <v>42</v>
      </c>
      <c r="F541" s="10" t="s">
        <v>41</v>
      </c>
      <c r="G541" s="14" t="s">
        <v>49</v>
      </c>
      <c r="H541" s="23" t="s">
        <v>695</v>
      </c>
      <c r="I541" s="17">
        <v>29.663</v>
      </c>
      <c r="J541" s="18">
        <v>6.4000000000000001E-2</v>
      </c>
      <c r="K541" s="16"/>
      <c r="L541" s="13"/>
      <c r="M541" s="17">
        <v>29.663</v>
      </c>
      <c r="N541" s="18">
        <v>6.4000000000000001E-2</v>
      </c>
      <c r="O541" s="17"/>
      <c r="P541" s="18"/>
      <c r="Q541" s="17"/>
      <c r="R541" s="18"/>
      <c r="S541" s="17">
        <v>23.73</v>
      </c>
      <c r="T541" s="18">
        <v>5.0999999999999997E-2</v>
      </c>
      <c r="U541" s="17">
        <v>23.73</v>
      </c>
      <c r="V541" s="18">
        <v>5.0999999999999997E-2</v>
      </c>
      <c r="W541" s="17"/>
      <c r="X541" s="18"/>
      <c r="Y541" s="17">
        <v>11.865</v>
      </c>
      <c r="Z541" s="18">
        <v>2.5999999999999999E-2</v>
      </c>
      <c r="AA541" s="17"/>
      <c r="AB541" s="18"/>
      <c r="AC541" s="10" t="s">
        <v>57</v>
      </c>
      <c r="AD541" s="10" t="s">
        <v>46</v>
      </c>
      <c r="AE541" s="24"/>
      <c r="AF541" s="24"/>
      <c r="AG541" s="25" t="s">
        <v>152</v>
      </c>
      <c r="AH541" s="26">
        <v>819.2</v>
      </c>
      <c r="AI541" s="27"/>
      <c r="AJ541" s="27"/>
      <c r="AK541" s="26"/>
      <c r="AL541" s="26"/>
      <c r="AM541" s="24"/>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I541" s="13"/>
      <c r="EJ541" s="13"/>
      <c r="EK541" s="13"/>
      <c r="EL541" s="13"/>
      <c r="EM541" s="13"/>
      <c r="EN541" s="13"/>
      <c r="EO541" s="13"/>
      <c r="EP541" s="13"/>
      <c r="EQ541" s="13"/>
      <c r="ER541" s="13"/>
      <c r="ES541" s="13"/>
      <c r="ET541" s="13"/>
      <c r="EU541" s="13"/>
      <c r="EV541" s="13"/>
      <c r="EW541" s="13"/>
      <c r="EX541" s="13"/>
      <c r="EY541" s="13"/>
      <c r="EZ541" s="13"/>
      <c r="FA541" s="13"/>
      <c r="FB541" s="13"/>
      <c r="FC541" s="13"/>
      <c r="FD541" s="13"/>
      <c r="FE541" s="13"/>
      <c r="FF541" s="13"/>
      <c r="FG541" s="13"/>
      <c r="FH541" s="13"/>
      <c r="FI541" s="13"/>
      <c r="FJ541" s="13"/>
      <c r="FK541" s="13"/>
      <c r="FL541" s="13"/>
      <c r="FM541" s="13"/>
      <c r="FN541" s="13"/>
      <c r="FO541" s="13"/>
      <c r="FP541" s="13"/>
      <c r="FQ541" s="13"/>
      <c r="FR541" s="13"/>
      <c r="FS541" s="13"/>
      <c r="FT541" s="13"/>
      <c r="FU541" s="13"/>
      <c r="FV541" s="13"/>
    </row>
    <row r="542" spans="1:178">
      <c r="A542" s="8" t="s">
        <v>694</v>
      </c>
      <c r="B542" s="10" t="s">
        <v>47</v>
      </c>
      <c r="C542" s="11" t="s">
        <v>37</v>
      </c>
      <c r="D542" s="10" t="s">
        <v>53</v>
      </c>
      <c r="E542" s="10" t="s">
        <v>54</v>
      </c>
      <c r="F542" s="10"/>
      <c r="G542" s="14" t="s">
        <v>55</v>
      </c>
      <c r="H542" s="23" t="s">
        <v>696</v>
      </c>
      <c r="I542" s="17">
        <v>60</v>
      </c>
      <c r="J542" s="18"/>
      <c r="K542" s="17"/>
      <c r="L542" s="18"/>
      <c r="M542" s="55">
        <v>60</v>
      </c>
      <c r="N542" s="18"/>
      <c r="O542" s="17"/>
      <c r="P542" s="18"/>
      <c r="Q542" s="17"/>
      <c r="R542" s="18"/>
      <c r="S542" s="17"/>
      <c r="T542" s="18"/>
      <c r="U542" s="17"/>
      <c r="V542" s="18"/>
      <c r="W542" s="17"/>
      <c r="X542" s="18"/>
      <c r="Y542" s="17"/>
      <c r="Z542" s="18"/>
      <c r="AA542" s="17"/>
      <c r="AB542" s="18"/>
      <c r="AC542" s="10" t="s">
        <v>57</v>
      </c>
      <c r="AD542" s="10" t="s">
        <v>58</v>
      </c>
      <c r="AE542" s="24"/>
      <c r="AF542" s="24"/>
      <c r="AG542" s="24"/>
      <c r="AH542" s="26" t="e">
        <v>#VALUE!</v>
      </c>
      <c r="AI542" s="27"/>
      <c r="AJ542" s="27"/>
      <c r="AK542" s="26"/>
      <c r="AL542" s="26"/>
      <c r="AM542" s="24"/>
      <c r="AN542" s="32"/>
      <c r="AO542" s="32"/>
      <c r="AP542" s="32"/>
      <c r="AQ542" s="32"/>
      <c r="AR542" s="32"/>
      <c r="AS542" s="32"/>
      <c r="AT542" s="32"/>
      <c r="AU542" s="32"/>
      <c r="AV542" s="32"/>
      <c r="AW542" s="32"/>
      <c r="AX542" s="32"/>
      <c r="AY542" s="32"/>
      <c r="AZ542" s="32"/>
      <c r="BA542" s="32"/>
      <c r="BB542" s="32"/>
      <c r="BC542" s="32"/>
      <c r="BD542" s="32"/>
      <c r="BE542" s="32"/>
      <c r="BF542" s="32"/>
      <c r="BG542" s="32"/>
      <c r="BH542" s="32"/>
      <c r="BI542" s="32"/>
      <c r="BJ542" s="32"/>
      <c r="BK542" s="32"/>
      <c r="BL542" s="32"/>
      <c r="BM542" s="32"/>
      <c r="BN542" s="32"/>
      <c r="BO542" s="32"/>
      <c r="BP542" s="32"/>
      <c r="BQ542" s="32"/>
      <c r="BR542" s="32"/>
      <c r="BS542" s="32"/>
      <c r="BT542" s="32"/>
      <c r="BU542" s="32"/>
      <c r="BV542" s="32"/>
      <c r="BW542" s="32"/>
      <c r="BX542" s="32"/>
      <c r="BY542" s="32"/>
      <c r="BZ542" s="32"/>
      <c r="CA542" s="32"/>
      <c r="CB542" s="32"/>
      <c r="CC542" s="32"/>
      <c r="CD542" s="32"/>
      <c r="CE542" s="32"/>
      <c r="CF542" s="32"/>
      <c r="CG542" s="32"/>
      <c r="CH542" s="32"/>
      <c r="CI542" s="32"/>
      <c r="CJ542" s="32"/>
      <c r="CK542" s="32"/>
      <c r="CL542" s="32"/>
      <c r="CM542" s="32"/>
      <c r="CN542" s="32"/>
      <c r="CO542" s="32"/>
      <c r="CP542" s="32"/>
      <c r="CQ542" s="32"/>
      <c r="CR542" s="32"/>
      <c r="CS542" s="32"/>
      <c r="CT542" s="32"/>
      <c r="CU542" s="32"/>
      <c r="CV542" s="32"/>
      <c r="CW542" s="32"/>
      <c r="CX542" s="32"/>
      <c r="CY542" s="32"/>
      <c r="CZ542" s="32"/>
      <c r="DA542" s="32"/>
      <c r="DB542" s="32"/>
      <c r="DC542" s="32"/>
      <c r="DD542" s="32"/>
      <c r="DE542" s="32"/>
      <c r="DF542" s="32"/>
      <c r="DG542" s="32"/>
      <c r="DH542" s="32"/>
      <c r="DI542" s="32"/>
      <c r="DJ542" s="32"/>
      <c r="DK542" s="32"/>
      <c r="DL542" s="32"/>
      <c r="DM542" s="32"/>
      <c r="DN542" s="32"/>
      <c r="DO542" s="32"/>
      <c r="DP542" s="32"/>
      <c r="DQ542" s="32"/>
      <c r="DR542" s="32"/>
      <c r="DS542" s="32"/>
      <c r="DT542" s="32"/>
      <c r="DU542" s="32"/>
      <c r="DV542" s="32"/>
      <c r="DW542" s="32"/>
      <c r="DX542" s="32"/>
      <c r="DY542" s="32"/>
      <c r="DZ542" s="32"/>
      <c r="EA542" s="32"/>
      <c r="EB542" s="32"/>
      <c r="EC542" s="32"/>
      <c r="ED542" s="32"/>
      <c r="EE542" s="32"/>
      <c r="EF542" s="32"/>
      <c r="EG542" s="32"/>
      <c r="EH542" s="32"/>
      <c r="EI542" s="32"/>
      <c r="EJ542" s="32"/>
      <c r="EK542" s="32"/>
      <c r="EL542" s="32"/>
      <c r="EM542" s="32"/>
      <c r="EN542" s="32"/>
      <c r="EO542" s="32"/>
      <c r="EP542" s="32"/>
      <c r="EQ542" s="32"/>
      <c r="ER542" s="32"/>
      <c r="ES542" s="32"/>
      <c r="ET542" s="32"/>
      <c r="EU542" s="32"/>
      <c r="EV542" s="32"/>
      <c r="EW542" s="32"/>
      <c r="EX542" s="32"/>
      <c r="EY542" s="32"/>
      <c r="EZ542" s="32"/>
      <c r="FA542" s="32"/>
      <c r="FB542" s="32"/>
      <c r="FC542" s="32"/>
      <c r="FD542" s="32"/>
      <c r="FE542" s="32"/>
      <c r="FF542" s="32"/>
      <c r="FG542" s="32"/>
      <c r="FH542" s="32"/>
      <c r="FI542" s="32"/>
      <c r="FJ542" s="32"/>
      <c r="FK542" s="32"/>
      <c r="FL542" s="32"/>
      <c r="FM542" s="32"/>
      <c r="FN542" s="32"/>
      <c r="FO542" s="32"/>
      <c r="FP542" s="32"/>
      <c r="FQ542" s="32"/>
      <c r="FR542" s="32"/>
      <c r="FS542" s="32"/>
      <c r="FT542" s="32"/>
      <c r="FU542" s="32"/>
      <c r="FV542" s="32"/>
    </row>
    <row r="543" spans="1:178">
      <c r="A543" s="8" t="s">
        <v>697</v>
      </c>
      <c r="B543" s="53" t="s">
        <v>84</v>
      </c>
      <c r="C543" s="120" t="s">
        <v>37</v>
      </c>
      <c r="D543" s="10" t="s">
        <v>40</v>
      </c>
      <c r="E543" s="9" t="s">
        <v>42</v>
      </c>
      <c r="F543" s="33" t="s">
        <v>73</v>
      </c>
      <c r="G543" s="14" t="s">
        <v>539</v>
      </c>
      <c r="H543" s="14"/>
      <c r="I543" s="39">
        <v>0</v>
      </c>
      <c r="J543" s="18">
        <v>0</v>
      </c>
      <c r="K543" s="39">
        <v>537.5</v>
      </c>
      <c r="L543" s="18">
        <v>5.6194458964976475</v>
      </c>
      <c r="M543" s="39">
        <v>0</v>
      </c>
      <c r="N543" s="18">
        <v>0</v>
      </c>
      <c r="O543" s="39">
        <v>0</v>
      </c>
      <c r="P543" s="18">
        <v>0</v>
      </c>
      <c r="Q543" s="39">
        <v>0</v>
      </c>
      <c r="R543" s="18">
        <v>0</v>
      </c>
      <c r="S543" s="39">
        <v>0</v>
      </c>
      <c r="T543" s="18">
        <v>0</v>
      </c>
      <c r="U543" s="39">
        <v>0</v>
      </c>
      <c r="V543" s="18">
        <v>0</v>
      </c>
      <c r="W543" s="39">
        <v>0</v>
      </c>
      <c r="X543" s="18">
        <v>0</v>
      </c>
      <c r="Y543" s="39">
        <v>0</v>
      </c>
      <c r="Z543" s="18">
        <v>0</v>
      </c>
      <c r="AA543" s="39">
        <v>0</v>
      </c>
      <c r="AB543" s="18">
        <v>0</v>
      </c>
      <c r="AC543" s="10" t="s">
        <v>57</v>
      </c>
      <c r="AD543" s="10" t="s">
        <v>46</v>
      </c>
      <c r="AE543" s="8" t="s">
        <v>71</v>
      </c>
      <c r="AF543" s="8" t="s">
        <v>86</v>
      </c>
      <c r="AG543" s="62" t="s">
        <v>90</v>
      </c>
      <c r="AH543" s="57"/>
      <c r="AI543" s="21" t="s">
        <v>161</v>
      </c>
      <c r="AJ543" s="21" t="s">
        <v>161</v>
      </c>
      <c r="AK543" s="63" t="s">
        <v>162</v>
      </c>
      <c r="AL543" s="60" t="s">
        <v>71</v>
      </c>
      <c r="AM543" s="30" t="s">
        <v>264</v>
      </c>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c r="EG543" s="13"/>
      <c r="EH543" s="13"/>
      <c r="EI543" s="13"/>
      <c r="EJ543" s="13"/>
      <c r="EK543" s="13"/>
      <c r="EL543" s="13"/>
      <c r="EM543" s="13"/>
      <c r="EN543" s="13"/>
      <c r="EO543" s="13"/>
      <c r="EP543" s="13"/>
      <c r="EQ543" s="13"/>
      <c r="ER543" s="13"/>
      <c r="ES543" s="13"/>
      <c r="ET543" s="13"/>
      <c r="EU543" s="13"/>
      <c r="EV543" s="13"/>
      <c r="EW543" s="13"/>
      <c r="EX543" s="13"/>
      <c r="EY543" s="13"/>
      <c r="EZ543" s="13"/>
      <c r="FA543" s="13"/>
      <c r="FB543" s="13"/>
      <c r="FC543" s="13"/>
      <c r="FD543" s="13"/>
      <c r="FE543" s="13"/>
      <c r="FF543" s="13"/>
      <c r="FG543" s="13"/>
      <c r="FH543" s="13"/>
      <c r="FI543" s="13"/>
      <c r="FJ543" s="13"/>
      <c r="FK543" s="13"/>
      <c r="FL543" s="13"/>
      <c r="FM543" s="13"/>
      <c r="FN543" s="13"/>
      <c r="FO543" s="13"/>
      <c r="FP543" s="13"/>
      <c r="FQ543" s="13"/>
      <c r="FR543" s="13"/>
      <c r="FS543" s="13"/>
      <c r="FT543" s="13"/>
      <c r="FU543" s="13"/>
      <c r="FV543" s="13"/>
    </row>
    <row r="544" spans="1:178" s="108" customFormat="1">
      <c r="A544" s="8" t="s">
        <v>697</v>
      </c>
      <c r="B544" s="53" t="s">
        <v>84</v>
      </c>
      <c r="C544" s="11" t="s">
        <v>37</v>
      </c>
      <c r="D544" s="10" t="s">
        <v>40</v>
      </c>
      <c r="E544" s="9" t="s">
        <v>42</v>
      </c>
      <c r="F544" s="10" t="s">
        <v>41</v>
      </c>
      <c r="G544" s="14" t="s">
        <v>85</v>
      </c>
      <c r="H544" s="14"/>
      <c r="I544" s="39">
        <v>107.5</v>
      </c>
      <c r="J544" s="18">
        <v>1.0999884211745139</v>
      </c>
      <c r="K544" s="39">
        <v>123.625</v>
      </c>
      <c r="L544" s="18">
        <v>1.2649866843506909</v>
      </c>
      <c r="M544" s="39">
        <v>21.5</v>
      </c>
      <c r="N544" s="18">
        <v>0.21999768423490279</v>
      </c>
      <c r="O544" s="39">
        <v>48.378999999999998</v>
      </c>
      <c r="P544" s="18">
        <v>0.49503878906537824</v>
      </c>
      <c r="Q544" s="39">
        <v>0</v>
      </c>
      <c r="R544" s="18">
        <v>0</v>
      </c>
      <c r="S544" s="39">
        <v>0</v>
      </c>
      <c r="T544" s="18">
        <v>0</v>
      </c>
      <c r="U544" s="39">
        <v>0</v>
      </c>
      <c r="V544" s="18">
        <v>0</v>
      </c>
      <c r="W544" s="39">
        <v>0</v>
      </c>
      <c r="X544" s="18">
        <v>0</v>
      </c>
      <c r="Y544" s="39">
        <v>0</v>
      </c>
      <c r="Z544" s="18">
        <v>0</v>
      </c>
      <c r="AA544" s="39">
        <v>0</v>
      </c>
      <c r="AB544" s="18">
        <v>0</v>
      </c>
      <c r="AC544" s="10" t="s">
        <v>45</v>
      </c>
      <c r="AD544" s="10" t="s">
        <v>46</v>
      </c>
      <c r="AE544" s="8" t="s">
        <v>71</v>
      </c>
      <c r="AF544" s="8" t="s">
        <v>86</v>
      </c>
      <c r="AG544" s="62">
        <v>0.80537599999999998</v>
      </c>
      <c r="AH544" s="57"/>
      <c r="AI544" s="21" t="s">
        <v>146</v>
      </c>
      <c r="AJ544" s="21" t="s">
        <v>146</v>
      </c>
      <c r="AK544" s="59">
        <v>0.26</v>
      </c>
      <c r="AL544" s="60">
        <v>3.080011578825486</v>
      </c>
      <c r="AM544" s="30" t="s">
        <v>87</v>
      </c>
      <c r="AN544" s="77"/>
      <c r="AO544" s="77"/>
      <c r="AP544" s="77"/>
      <c r="AQ544" s="77"/>
      <c r="AR544" s="77"/>
      <c r="AS544" s="77"/>
      <c r="AT544" s="77"/>
      <c r="AU544" s="77"/>
      <c r="AV544" s="77"/>
      <c r="AW544" s="77"/>
      <c r="AX544" s="77"/>
      <c r="AY544" s="77"/>
      <c r="AZ544" s="77"/>
      <c r="BA544" s="77"/>
      <c r="BB544" s="77"/>
      <c r="BC544" s="77"/>
      <c r="BD544" s="77"/>
      <c r="BE544" s="77"/>
      <c r="BF544" s="77"/>
      <c r="BG544" s="77"/>
      <c r="BH544" s="77"/>
      <c r="BI544" s="77"/>
      <c r="BJ544" s="77"/>
      <c r="BK544" s="77"/>
      <c r="BL544" s="77"/>
      <c r="BM544" s="77"/>
      <c r="BN544" s="77"/>
      <c r="BO544" s="77"/>
      <c r="BP544" s="77"/>
      <c r="BQ544" s="77"/>
      <c r="BR544" s="77"/>
      <c r="BS544" s="77"/>
      <c r="BT544" s="77"/>
      <c r="BU544" s="77"/>
      <c r="BV544" s="77"/>
      <c r="BW544" s="77"/>
      <c r="BX544" s="77"/>
      <c r="BY544" s="77"/>
      <c r="BZ544" s="77"/>
      <c r="CA544" s="77"/>
      <c r="CB544" s="77"/>
      <c r="CC544" s="77"/>
      <c r="CD544" s="77"/>
      <c r="CE544" s="77"/>
      <c r="CF544" s="77"/>
      <c r="CG544" s="77"/>
      <c r="CH544" s="77"/>
      <c r="CI544" s="77"/>
      <c r="CJ544" s="77"/>
      <c r="CK544" s="77"/>
      <c r="CL544" s="77"/>
      <c r="CM544" s="77"/>
      <c r="CN544" s="77"/>
      <c r="CO544" s="77"/>
      <c r="CP544" s="77"/>
      <c r="CQ544" s="77"/>
      <c r="CR544" s="77"/>
      <c r="CS544" s="77"/>
      <c r="CT544" s="77"/>
      <c r="CU544" s="77"/>
      <c r="CV544" s="77"/>
      <c r="CW544" s="77"/>
      <c r="CX544" s="77"/>
      <c r="CY544" s="77"/>
      <c r="CZ544" s="77"/>
      <c r="DA544" s="77"/>
      <c r="DB544" s="77"/>
      <c r="DC544" s="77"/>
      <c r="DD544" s="77"/>
      <c r="DE544" s="77"/>
      <c r="DF544" s="77"/>
      <c r="DG544" s="77"/>
      <c r="DH544" s="77"/>
      <c r="DI544" s="77"/>
      <c r="DJ544" s="77"/>
      <c r="DK544" s="77"/>
      <c r="DL544" s="77"/>
      <c r="DM544" s="77"/>
      <c r="DN544" s="77"/>
      <c r="DO544" s="77"/>
      <c r="DP544" s="77"/>
      <c r="DQ544" s="77"/>
      <c r="DR544" s="77"/>
      <c r="DS544" s="77"/>
      <c r="DT544" s="77"/>
      <c r="DU544" s="77"/>
      <c r="DV544" s="77"/>
      <c r="DW544" s="77"/>
      <c r="DX544" s="77"/>
      <c r="DY544" s="77"/>
      <c r="DZ544" s="77"/>
      <c r="EA544" s="77"/>
      <c r="EB544" s="77"/>
      <c r="EC544" s="77"/>
      <c r="ED544" s="77"/>
      <c r="EE544" s="77"/>
      <c r="EF544" s="77"/>
      <c r="EG544" s="77"/>
      <c r="EH544" s="77"/>
      <c r="EI544" s="77"/>
      <c r="EJ544" s="77"/>
      <c r="EK544" s="77"/>
      <c r="EL544" s="77"/>
      <c r="EM544" s="77"/>
      <c r="EN544" s="77"/>
      <c r="EO544" s="77"/>
      <c r="EP544" s="77"/>
      <c r="EQ544" s="77"/>
      <c r="ER544" s="77"/>
      <c r="ES544" s="77"/>
      <c r="ET544" s="77"/>
      <c r="EU544" s="77"/>
      <c r="EV544" s="77"/>
      <c r="EW544" s="77"/>
      <c r="EX544" s="77"/>
      <c r="EY544" s="77"/>
      <c r="EZ544" s="77"/>
      <c r="FA544" s="77"/>
      <c r="FB544" s="77"/>
      <c r="FC544" s="77"/>
      <c r="FD544" s="77"/>
      <c r="FE544" s="77"/>
      <c r="FF544" s="77"/>
      <c r="FG544" s="77"/>
      <c r="FH544" s="77"/>
      <c r="FI544" s="77"/>
      <c r="FJ544" s="77"/>
      <c r="FK544" s="77"/>
      <c r="FL544" s="77"/>
      <c r="FM544" s="77"/>
      <c r="FN544" s="77"/>
      <c r="FO544" s="77"/>
      <c r="FP544" s="77"/>
      <c r="FQ544" s="77"/>
      <c r="FR544" s="77"/>
      <c r="FS544" s="77"/>
      <c r="FT544" s="77"/>
      <c r="FU544" s="77"/>
      <c r="FV544" s="77"/>
    </row>
    <row r="545" spans="1:170" s="155" customFormat="1">
      <c r="A545" s="8" t="s">
        <v>697</v>
      </c>
      <c r="B545" s="10" t="s">
        <v>84</v>
      </c>
      <c r="C545" s="11" t="s">
        <v>37</v>
      </c>
      <c r="D545" s="9" t="s">
        <v>88</v>
      </c>
      <c r="E545" s="9" t="s">
        <v>42</v>
      </c>
      <c r="F545" s="11" t="s">
        <v>42</v>
      </c>
      <c r="G545" s="45" t="s">
        <v>89</v>
      </c>
      <c r="H545" s="45"/>
      <c r="I545" s="61">
        <v>0</v>
      </c>
      <c r="J545" s="18">
        <v>0</v>
      </c>
      <c r="K545" s="61">
        <v>70</v>
      </c>
      <c r="L545" s="18">
        <v>0</v>
      </c>
      <c r="M545" s="61">
        <v>0</v>
      </c>
      <c r="N545" s="18">
        <v>0</v>
      </c>
      <c r="O545" s="61">
        <v>0</v>
      </c>
      <c r="P545" s="18">
        <v>0</v>
      </c>
      <c r="Q545" s="61">
        <v>0</v>
      </c>
      <c r="R545" s="18">
        <v>0</v>
      </c>
      <c r="S545" s="61">
        <v>0</v>
      </c>
      <c r="T545" s="18">
        <v>0</v>
      </c>
      <c r="U545" s="61">
        <v>0</v>
      </c>
      <c r="V545" s="18">
        <v>0</v>
      </c>
      <c r="W545" s="61">
        <v>0</v>
      </c>
      <c r="X545" s="18">
        <v>0</v>
      </c>
      <c r="Y545" s="61">
        <v>0</v>
      </c>
      <c r="Z545" s="18">
        <v>0</v>
      </c>
      <c r="AA545" s="61">
        <v>0</v>
      </c>
      <c r="AB545" s="18">
        <v>0</v>
      </c>
      <c r="AC545" s="10" t="s">
        <v>57</v>
      </c>
      <c r="AD545" s="10" t="s">
        <v>58</v>
      </c>
      <c r="AE545" s="8" t="s">
        <v>71</v>
      </c>
      <c r="AF545" s="8" t="s">
        <v>71</v>
      </c>
      <c r="AG545" s="62" t="s">
        <v>90</v>
      </c>
      <c r="AH545" s="57"/>
      <c r="AI545" s="21" t="s">
        <v>71</v>
      </c>
      <c r="AJ545" s="21" t="s">
        <v>71</v>
      </c>
      <c r="AK545" s="63" t="s">
        <v>71</v>
      </c>
      <c r="AL545" s="60">
        <v>0</v>
      </c>
      <c r="AM545" s="30" t="s">
        <v>71</v>
      </c>
    </row>
    <row r="546" spans="1:170" s="155" customFormat="1">
      <c r="A546" s="8" t="s">
        <v>697</v>
      </c>
      <c r="B546" s="53" t="s">
        <v>84</v>
      </c>
      <c r="C546" s="11" t="s">
        <v>37</v>
      </c>
      <c r="D546" s="10" t="s">
        <v>53</v>
      </c>
      <c r="E546" s="10" t="s">
        <v>54</v>
      </c>
      <c r="F546" s="10"/>
      <c r="G546" s="14" t="s">
        <v>116</v>
      </c>
      <c r="H546" s="14"/>
      <c r="I546" s="17">
        <v>0</v>
      </c>
      <c r="J546" s="18">
        <v>0</v>
      </c>
      <c r="K546" s="17">
        <v>162.11000000000001</v>
      </c>
      <c r="L546" s="18">
        <v>0</v>
      </c>
      <c r="M546" s="17">
        <v>0</v>
      </c>
      <c r="N546" s="18">
        <v>0</v>
      </c>
      <c r="O546" s="17">
        <v>0</v>
      </c>
      <c r="P546" s="18">
        <v>0</v>
      </c>
      <c r="Q546" s="17">
        <v>0</v>
      </c>
      <c r="R546" s="18">
        <v>0</v>
      </c>
      <c r="S546" s="17">
        <v>0</v>
      </c>
      <c r="T546" s="18">
        <v>0</v>
      </c>
      <c r="U546" s="17">
        <v>0</v>
      </c>
      <c r="V546" s="18">
        <v>0</v>
      </c>
      <c r="W546" s="17">
        <v>0</v>
      </c>
      <c r="X546" s="18">
        <v>0</v>
      </c>
      <c r="Y546" s="17">
        <v>0</v>
      </c>
      <c r="Z546" s="18">
        <v>0</v>
      </c>
      <c r="AA546" s="61">
        <v>0</v>
      </c>
      <c r="AB546" s="18">
        <v>0</v>
      </c>
      <c r="AC546" s="10" t="s">
        <v>57</v>
      </c>
      <c r="AD546" s="10" t="s">
        <v>58</v>
      </c>
      <c r="AE546" s="8" t="s">
        <v>71</v>
      </c>
      <c r="AF546" s="8" t="s">
        <v>71</v>
      </c>
      <c r="AG546" s="62" t="s">
        <v>71</v>
      </c>
      <c r="AH546" s="57"/>
      <c r="AI546" s="21" t="s">
        <v>71</v>
      </c>
      <c r="AJ546" s="21" t="s">
        <v>71</v>
      </c>
      <c r="AK546" s="63" t="s">
        <v>71</v>
      </c>
      <c r="AL546" s="60">
        <v>0</v>
      </c>
      <c r="AM546" s="30" t="s">
        <v>71</v>
      </c>
    </row>
    <row r="547" spans="1:170" s="155" customFormat="1">
      <c r="A547" s="8" t="s">
        <v>697</v>
      </c>
      <c r="B547" s="33" t="s">
        <v>62</v>
      </c>
      <c r="C547" s="11" t="s">
        <v>37</v>
      </c>
      <c r="D547" s="9" t="s">
        <v>88</v>
      </c>
      <c r="E547" s="11" t="s">
        <v>42</v>
      </c>
      <c r="F547" s="10" t="s">
        <v>41</v>
      </c>
      <c r="G547" s="36" t="s">
        <v>146</v>
      </c>
      <c r="H547" s="34" t="s">
        <v>194</v>
      </c>
      <c r="I547" s="48"/>
      <c r="J547" s="40"/>
      <c r="K547" s="39">
        <v>91.375</v>
      </c>
      <c r="L547" s="40"/>
      <c r="M547" s="39"/>
      <c r="N547" s="40"/>
      <c r="O547" s="39"/>
      <c r="P547" s="40"/>
      <c r="Q547" s="39"/>
      <c r="R547" s="40"/>
      <c r="S547" s="39"/>
      <c r="T547" s="40"/>
      <c r="U547" s="39"/>
      <c r="V547" s="40"/>
      <c r="W547" s="39"/>
      <c r="X547" s="40"/>
      <c r="Y547" s="39"/>
      <c r="Z547" s="40"/>
      <c r="AA547" s="39"/>
      <c r="AB547" s="40"/>
      <c r="AC547" s="48"/>
      <c r="AD547" s="90"/>
      <c r="AE547" s="33"/>
      <c r="AF547" s="33"/>
      <c r="AG547" s="33"/>
      <c r="AH547" s="34"/>
      <c r="AI547" s="36"/>
      <c r="AJ547" s="36"/>
      <c r="AK547" s="34"/>
      <c r="AL547" s="34"/>
      <c r="AM547" s="34"/>
    </row>
    <row r="548" spans="1:170" s="162" customFormat="1" ht="10.5" customHeight="1">
      <c r="A548" s="8" t="s">
        <v>697</v>
      </c>
      <c r="B548" s="33" t="s">
        <v>62</v>
      </c>
      <c r="C548" s="120" t="s">
        <v>37</v>
      </c>
      <c r="D548" s="10" t="s">
        <v>48</v>
      </c>
      <c r="E548" s="120" t="s">
        <v>42</v>
      </c>
      <c r="F548" s="10" t="s">
        <v>41</v>
      </c>
      <c r="G548" s="34" t="s">
        <v>698</v>
      </c>
      <c r="H548" s="36" t="s">
        <v>677</v>
      </c>
      <c r="I548" s="39"/>
      <c r="J548" s="40"/>
      <c r="K548" s="39">
        <v>109.00000000000001</v>
      </c>
      <c r="L548" s="40">
        <v>1</v>
      </c>
      <c r="M548" s="39"/>
      <c r="N548" s="40"/>
      <c r="O548" s="39"/>
      <c r="P548" s="40"/>
      <c r="Q548" s="39"/>
      <c r="R548" s="40"/>
      <c r="S548" s="39"/>
      <c r="T548" s="40"/>
      <c r="U548" s="39"/>
      <c r="V548" s="40"/>
      <c r="W548" s="39"/>
      <c r="X548" s="40"/>
      <c r="Y548" s="39"/>
      <c r="Z548" s="40"/>
      <c r="AA548" s="39"/>
      <c r="AB548" s="40"/>
      <c r="AC548" s="41" t="s">
        <v>57</v>
      </c>
      <c r="AD548" s="33" t="s">
        <v>46</v>
      </c>
      <c r="AE548" s="33"/>
      <c r="AF548" s="33" t="s">
        <v>76</v>
      </c>
      <c r="AG548" s="33"/>
      <c r="AH548" s="42"/>
      <c r="AI548" s="36" t="s">
        <v>103</v>
      </c>
      <c r="AJ548" s="36"/>
      <c r="AK548" s="44">
        <v>0.6</v>
      </c>
      <c r="AL548" s="39">
        <f ca="1">0.6/0.055</f>
        <v>10.909090909090908</v>
      </c>
      <c r="AM548" s="34"/>
      <c r="AN548" s="163"/>
      <c r="AO548" s="163"/>
      <c r="AP548" s="163"/>
      <c r="AQ548" s="163"/>
      <c r="AR548" s="163"/>
      <c r="AS548" s="163"/>
      <c r="AT548" s="163"/>
      <c r="AU548" s="163"/>
      <c r="AV548" s="163"/>
      <c r="AW548" s="163"/>
      <c r="AX548" s="163"/>
      <c r="AY548" s="163"/>
      <c r="AZ548" s="163"/>
      <c r="BA548" s="163"/>
      <c r="BB548" s="163"/>
      <c r="BC548" s="163"/>
      <c r="BD548" s="163"/>
      <c r="BE548" s="163"/>
      <c r="BF548" s="163"/>
      <c r="BG548" s="163"/>
      <c r="BH548" s="163"/>
      <c r="BI548" s="163"/>
      <c r="BJ548" s="163"/>
      <c r="BK548" s="163"/>
      <c r="BL548" s="163"/>
      <c r="BM548" s="163"/>
      <c r="BN548" s="163"/>
      <c r="BO548" s="163"/>
      <c r="BP548" s="163"/>
      <c r="BQ548" s="163"/>
      <c r="BR548" s="163"/>
      <c r="BS548" s="163"/>
      <c r="BT548" s="163"/>
      <c r="BU548" s="163"/>
      <c r="BV548" s="163"/>
      <c r="BW548" s="163"/>
      <c r="BX548" s="163"/>
      <c r="BY548" s="163"/>
      <c r="BZ548" s="163"/>
      <c r="CA548" s="163"/>
      <c r="CB548" s="163"/>
      <c r="CC548" s="163"/>
      <c r="CD548" s="163"/>
      <c r="CE548" s="163"/>
      <c r="CF548" s="163"/>
      <c r="CG548" s="163"/>
      <c r="CH548" s="163"/>
      <c r="CI548" s="163"/>
      <c r="CJ548" s="163"/>
      <c r="CK548" s="163"/>
      <c r="CL548" s="163"/>
      <c r="CM548" s="163"/>
      <c r="CN548" s="163"/>
      <c r="CO548" s="163"/>
      <c r="CP548" s="163"/>
      <c r="CQ548" s="163"/>
      <c r="CR548" s="163"/>
      <c r="CS548" s="163"/>
      <c r="CT548" s="163"/>
      <c r="CU548" s="163"/>
      <c r="CV548" s="163"/>
      <c r="CW548" s="163"/>
      <c r="CX548" s="163"/>
      <c r="CY548" s="163"/>
      <c r="CZ548" s="163"/>
      <c r="DA548" s="163"/>
      <c r="DB548" s="163"/>
      <c r="DC548" s="163"/>
      <c r="DD548" s="163"/>
      <c r="DE548" s="163"/>
      <c r="DF548" s="163"/>
      <c r="DG548" s="163"/>
      <c r="DH548" s="163"/>
      <c r="DI548" s="163"/>
      <c r="DJ548" s="163"/>
      <c r="DK548" s="163"/>
      <c r="DL548" s="163"/>
      <c r="DM548" s="163"/>
      <c r="DN548" s="163"/>
      <c r="DO548" s="163"/>
      <c r="DP548" s="163"/>
      <c r="DQ548" s="163"/>
      <c r="DR548" s="163"/>
      <c r="DS548" s="163"/>
      <c r="DT548" s="163"/>
      <c r="DU548" s="163"/>
      <c r="DV548" s="163"/>
      <c r="DW548" s="163"/>
      <c r="DX548" s="163"/>
      <c r="DY548" s="163"/>
      <c r="DZ548" s="163"/>
      <c r="EA548" s="163"/>
      <c r="EB548" s="163"/>
      <c r="EC548" s="163"/>
      <c r="ED548" s="163"/>
      <c r="EE548" s="163"/>
      <c r="EF548" s="163"/>
      <c r="EG548" s="163"/>
      <c r="EH548" s="163"/>
      <c r="EI548" s="163"/>
      <c r="EJ548" s="163"/>
      <c r="EK548" s="163"/>
      <c r="EL548" s="163"/>
      <c r="EM548" s="163"/>
      <c r="EN548" s="163"/>
      <c r="EO548" s="163"/>
      <c r="EP548" s="163"/>
      <c r="EQ548" s="163"/>
      <c r="ER548" s="163"/>
      <c r="ES548" s="163"/>
      <c r="ET548" s="163"/>
      <c r="EU548" s="163"/>
      <c r="EV548" s="163"/>
      <c r="EW548" s="163"/>
      <c r="EX548" s="163"/>
      <c r="EY548" s="163"/>
      <c r="EZ548" s="163"/>
      <c r="FA548" s="163"/>
      <c r="FB548" s="163"/>
      <c r="FC548" s="163"/>
      <c r="FD548" s="163"/>
      <c r="FE548" s="163"/>
      <c r="FF548" s="163"/>
      <c r="FG548" s="163"/>
      <c r="FH548" s="163"/>
      <c r="FI548" s="163"/>
      <c r="FJ548" s="163"/>
      <c r="FK548" s="163"/>
      <c r="FL548" s="163"/>
      <c r="FM548" s="163"/>
      <c r="FN548" s="163"/>
    </row>
    <row r="549" spans="1:170" s="46" customFormat="1" ht="11.25" customHeight="1">
      <c r="A549" s="8" t="s">
        <v>699</v>
      </c>
      <c r="B549" s="10" t="s">
        <v>47</v>
      </c>
      <c r="C549" s="11" t="s">
        <v>37</v>
      </c>
      <c r="D549" s="10" t="s">
        <v>48</v>
      </c>
      <c r="E549" s="11" t="s">
        <v>42</v>
      </c>
      <c r="F549" s="10" t="s">
        <v>41</v>
      </c>
      <c r="G549" s="14" t="s">
        <v>49</v>
      </c>
      <c r="H549" s="23" t="s">
        <v>700</v>
      </c>
      <c r="I549" s="17"/>
      <c r="J549" s="18"/>
      <c r="K549" s="17"/>
      <c r="L549" s="18"/>
      <c r="M549" s="17"/>
      <c r="N549" s="18"/>
      <c r="O549" s="17">
        <v>64.861999999999995</v>
      </c>
      <c r="P549" s="18"/>
      <c r="Q549" s="17"/>
      <c r="R549" s="18"/>
      <c r="S549" s="17"/>
      <c r="T549" s="18"/>
      <c r="U549" s="17"/>
      <c r="V549" s="18"/>
      <c r="W549" s="17"/>
      <c r="X549" s="18"/>
      <c r="Y549" s="17">
        <v>16.780999999999999</v>
      </c>
      <c r="Z549" s="18"/>
      <c r="AA549" s="17"/>
      <c r="AB549" s="18"/>
      <c r="AC549" s="10" t="s">
        <v>45</v>
      </c>
      <c r="AD549" s="10" t="s">
        <v>46</v>
      </c>
      <c r="AE549" s="24"/>
      <c r="AF549" s="24"/>
      <c r="AG549" s="24" t="s">
        <v>152</v>
      </c>
      <c r="AH549" s="26" t="e">
        <v>#VALUE!</v>
      </c>
      <c r="AI549" s="27"/>
      <c r="AJ549" s="27"/>
      <c r="AK549" s="26"/>
      <c r="AL549" s="26"/>
      <c r="AM549" s="24"/>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row>
    <row r="550" spans="1:170" ht="11.25" customHeight="1">
      <c r="A550" s="8" t="s">
        <v>699</v>
      </c>
      <c r="B550" s="10" t="s">
        <v>47</v>
      </c>
      <c r="C550" s="11" t="s">
        <v>37</v>
      </c>
      <c r="D550" s="10" t="s">
        <v>53</v>
      </c>
      <c r="E550" s="10" t="s">
        <v>54</v>
      </c>
      <c r="F550" s="10"/>
      <c r="G550" s="14" t="s">
        <v>55</v>
      </c>
      <c r="H550" s="23" t="s">
        <v>701</v>
      </c>
      <c r="I550" s="17"/>
      <c r="J550" s="18"/>
      <c r="K550" s="17">
        <v>60</v>
      </c>
      <c r="L550" s="18"/>
      <c r="M550" s="17"/>
      <c r="N550" s="18"/>
      <c r="O550" s="17"/>
      <c r="P550" s="18"/>
      <c r="Q550" s="17"/>
      <c r="R550" s="18"/>
      <c r="S550" s="17"/>
      <c r="T550" s="18"/>
      <c r="U550" s="17"/>
      <c r="V550" s="18"/>
      <c r="W550" s="17"/>
      <c r="X550" s="18"/>
      <c r="Y550" s="17"/>
      <c r="Z550" s="18"/>
      <c r="AA550" s="17"/>
      <c r="AB550" s="18"/>
      <c r="AC550" s="10" t="s">
        <v>57</v>
      </c>
      <c r="AD550" s="10" t="s">
        <v>58</v>
      </c>
      <c r="AE550" s="24"/>
      <c r="AF550" s="24"/>
      <c r="AG550" s="24"/>
      <c r="AH550" s="26" t="e">
        <v>#VALUE!</v>
      </c>
      <c r="AI550" s="27"/>
      <c r="AJ550" s="27"/>
      <c r="AK550" s="26"/>
      <c r="AL550" s="26"/>
      <c r="AM550" s="24"/>
      <c r="AN550" s="45"/>
      <c r="AP550" s="45"/>
      <c r="AR550" s="45"/>
      <c r="AT550" s="45"/>
      <c r="AV550" s="45"/>
      <c r="AX550" s="45"/>
      <c r="AZ550" s="45"/>
      <c r="BB550" s="45"/>
      <c r="BC550" s="45"/>
      <c r="BD550" s="45"/>
      <c r="BE550" s="45"/>
      <c r="BI550" s="45"/>
      <c r="BJ550" s="45"/>
      <c r="BL550" s="45"/>
    </row>
    <row r="551" spans="1:170" ht="11.25" customHeight="1">
      <c r="A551" s="21" t="s">
        <v>702</v>
      </c>
      <c r="B551" s="53" t="s">
        <v>84</v>
      </c>
      <c r="C551" s="9" t="s">
        <v>39</v>
      </c>
      <c r="D551" s="10" t="s">
        <v>53</v>
      </c>
      <c r="E551" s="10" t="s">
        <v>54</v>
      </c>
      <c r="F551" s="10"/>
      <c r="G551" s="14" t="s">
        <v>116</v>
      </c>
      <c r="H551" s="14"/>
      <c r="I551" s="17">
        <v>306.89100000000002</v>
      </c>
      <c r="J551" s="18">
        <v>0</v>
      </c>
      <c r="K551" s="17">
        <v>0</v>
      </c>
      <c r="L551" s="18">
        <v>0</v>
      </c>
      <c r="M551" s="17">
        <v>306.89100000000002</v>
      </c>
      <c r="N551" s="18">
        <v>0</v>
      </c>
      <c r="O551" s="17">
        <v>0</v>
      </c>
      <c r="P551" s="18">
        <v>0</v>
      </c>
      <c r="Q551" s="17">
        <v>0</v>
      </c>
      <c r="R551" s="18">
        <v>0</v>
      </c>
      <c r="S551" s="17">
        <v>0</v>
      </c>
      <c r="T551" s="18">
        <v>0</v>
      </c>
      <c r="U551" s="17">
        <v>0</v>
      </c>
      <c r="V551" s="18">
        <v>0</v>
      </c>
      <c r="W551" s="17">
        <v>0</v>
      </c>
      <c r="X551" s="18">
        <v>0</v>
      </c>
      <c r="Y551" s="17">
        <v>0</v>
      </c>
      <c r="Z551" s="18">
        <v>0</v>
      </c>
      <c r="AA551" s="39">
        <v>0</v>
      </c>
      <c r="AB551" s="18">
        <v>0</v>
      </c>
      <c r="AC551" s="10" t="s">
        <v>57</v>
      </c>
      <c r="AD551" s="10" t="s">
        <v>58</v>
      </c>
      <c r="AE551" s="8" t="s">
        <v>71</v>
      </c>
      <c r="AF551" s="8" t="s">
        <v>71</v>
      </c>
      <c r="AG551" s="62" t="s">
        <v>71</v>
      </c>
      <c r="AH551" s="57"/>
      <c r="AI551" s="21" t="s">
        <v>71</v>
      </c>
      <c r="AJ551" s="21" t="s">
        <v>71</v>
      </c>
      <c r="AK551" s="63" t="s">
        <v>71</v>
      </c>
      <c r="AL551" s="60">
        <v>0</v>
      </c>
      <c r="AM551" s="30" t="s">
        <v>71</v>
      </c>
      <c r="AN551" s="45"/>
      <c r="AP551" s="45"/>
      <c r="AR551" s="45"/>
      <c r="AT551" s="45"/>
      <c r="AV551" s="45"/>
      <c r="AX551" s="45"/>
      <c r="AZ551" s="45"/>
      <c r="BB551" s="45"/>
      <c r="BC551" s="45"/>
      <c r="BD551" s="45"/>
      <c r="BE551" s="45"/>
      <c r="BI551" s="45"/>
      <c r="BJ551" s="45"/>
      <c r="BL551" s="45"/>
    </row>
    <row r="552" spans="1:170" ht="11.25" customHeight="1">
      <c r="A552" s="21" t="s">
        <v>702</v>
      </c>
      <c r="B552" s="10" t="s">
        <v>47</v>
      </c>
      <c r="C552" s="9" t="s">
        <v>39</v>
      </c>
      <c r="D552" s="10" t="s">
        <v>48</v>
      </c>
      <c r="E552" s="11" t="s">
        <v>42</v>
      </c>
      <c r="F552" s="11" t="s">
        <v>42</v>
      </c>
      <c r="G552" s="14" t="s">
        <v>49</v>
      </c>
      <c r="H552" s="30" t="s">
        <v>703</v>
      </c>
      <c r="I552" s="17">
        <v>52.726999999999997</v>
      </c>
      <c r="J552" s="18">
        <v>0.6</v>
      </c>
      <c r="K552" s="17">
        <v>28.390999999999998</v>
      </c>
      <c r="L552" s="18">
        <v>0.3</v>
      </c>
      <c r="M552" s="17"/>
      <c r="N552" s="17"/>
      <c r="O552" s="17">
        <v>15.332000000000001</v>
      </c>
      <c r="P552" s="18">
        <v>0.2</v>
      </c>
      <c r="Q552" s="17">
        <v>143.07499999999999</v>
      </c>
      <c r="R552" s="18">
        <v>0</v>
      </c>
      <c r="S552" s="17">
        <v>131.81800000000001</v>
      </c>
      <c r="T552" s="18">
        <v>1.4</v>
      </c>
      <c r="U552" s="17">
        <v>70.977999999999994</v>
      </c>
      <c r="V552" s="18">
        <v>0.2</v>
      </c>
      <c r="W552" s="17"/>
      <c r="X552" s="18"/>
      <c r="Y552" s="17">
        <v>38.33</v>
      </c>
      <c r="Z552" s="18">
        <v>0.4</v>
      </c>
      <c r="AA552" s="17"/>
      <c r="AB552" s="18"/>
      <c r="AC552" s="10" t="s">
        <v>45</v>
      </c>
      <c r="AD552" s="10" t="s">
        <v>46</v>
      </c>
      <c r="AE552" s="24"/>
      <c r="AF552" s="24"/>
      <c r="AG552" s="24"/>
      <c r="AH552" s="26">
        <v>9920</v>
      </c>
      <c r="AI552" s="27"/>
      <c r="AJ552" s="27"/>
      <c r="AK552" s="26"/>
      <c r="AL552" s="26"/>
      <c r="AM552" s="24" t="s">
        <v>124</v>
      </c>
      <c r="AN552" s="45"/>
      <c r="AP552" s="45"/>
      <c r="AR552" s="45"/>
      <c r="AT552" s="45"/>
      <c r="AV552" s="45"/>
      <c r="AX552" s="45"/>
      <c r="AZ552" s="45"/>
      <c r="BB552" s="45"/>
      <c r="BC552" s="45"/>
      <c r="BD552" s="45"/>
      <c r="BE552" s="45"/>
      <c r="BI552" s="45"/>
      <c r="BJ552" s="45"/>
      <c r="BL552" s="45"/>
    </row>
    <row r="553" spans="1:170" ht="11.25" customHeight="1">
      <c r="A553" s="21" t="s">
        <v>702</v>
      </c>
      <c r="B553" s="33" t="s">
        <v>62</v>
      </c>
      <c r="C553" s="9" t="s">
        <v>39</v>
      </c>
      <c r="D553" s="10" t="s">
        <v>48</v>
      </c>
      <c r="E553" s="11" t="s">
        <v>42</v>
      </c>
      <c r="F553" s="10" t="s">
        <v>41</v>
      </c>
      <c r="G553" s="36" t="s">
        <v>63</v>
      </c>
      <c r="H553" s="37" t="s">
        <v>64</v>
      </c>
      <c r="I553" s="39">
        <v>648.58900000000006</v>
      </c>
      <c r="J553" s="80">
        <v>7.4</v>
      </c>
      <c r="K553" s="39">
        <v>349.24099999999999</v>
      </c>
      <c r="L553" s="80">
        <v>4</v>
      </c>
      <c r="M553" s="39"/>
      <c r="N553" s="80"/>
      <c r="O553" s="39">
        <v>188.59</v>
      </c>
      <c r="P553" s="80">
        <v>2.1</v>
      </c>
      <c r="Q553" s="39"/>
      <c r="R553" s="80"/>
      <c r="S553" s="39"/>
      <c r="T553" s="38"/>
      <c r="U553" s="39"/>
      <c r="V553" s="38"/>
      <c r="W553" s="39"/>
      <c r="X553" s="38"/>
      <c r="Y553" s="39"/>
      <c r="Z553" s="40"/>
      <c r="AA553" s="39"/>
      <c r="AB553" s="40"/>
      <c r="AC553" s="41" t="s">
        <v>45</v>
      </c>
      <c r="AD553" s="33" t="s">
        <v>46</v>
      </c>
      <c r="AE553" s="36"/>
      <c r="AF553" s="33"/>
      <c r="AG553" s="33"/>
      <c r="AH553" s="42">
        <v>44415</v>
      </c>
      <c r="AI553" s="36"/>
      <c r="AJ553" s="36"/>
      <c r="AK553" s="44"/>
      <c r="AL553" s="39"/>
      <c r="AM553" s="34"/>
      <c r="AN553" s="45"/>
      <c r="AP553" s="45"/>
      <c r="AR553" s="45"/>
      <c r="AT553" s="45"/>
      <c r="AV553" s="45"/>
      <c r="AX553" s="45"/>
      <c r="AZ553" s="45"/>
      <c r="BB553" s="45"/>
      <c r="BC553" s="45"/>
      <c r="BD553" s="45"/>
      <c r="BE553" s="45"/>
      <c r="BI553" s="45"/>
      <c r="BJ553" s="45"/>
      <c r="BL553" s="45"/>
    </row>
    <row r="554" spans="1:170" ht="11.25" customHeight="1">
      <c r="A554" s="21" t="s">
        <v>702</v>
      </c>
      <c r="B554" s="33" t="s">
        <v>62</v>
      </c>
      <c r="C554" s="9" t="s">
        <v>39</v>
      </c>
      <c r="D554" s="9" t="s">
        <v>88</v>
      </c>
      <c r="E554" s="11" t="s">
        <v>105</v>
      </c>
      <c r="F554" s="33" t="s">
        <v>106</v>
      </c>
      <c r="G554" s="34" t="s">
        <v>280</v>
      </c>
      <c r="H554" s="34" t="s">
        <v>281</v>
      </c>
      <c r="I554" s="172"/>
      <c r="J554" s="40"/>
      <c r="K554" s="88"/>
      <c r="L554" s="40"/>
      <c r="M554" s="39">
        <v>161.25</v>
      </c>
      <c r="N554" s="40"/>
      <c r="O554" s="39"/>
      <c r="P554" s="40"/>
      <c r="Q554" s="39"/>
      <c r="R554" s="40"/>
      <c r="S554" s="39"/>
      <c r="T554" s="40"/>
      <c r="U554" s="39"/>
      <c r="V554" s="40"/>
      <c r="W554" s="39"/>
      <c r="X554" s="40"/>
      <c r="Y554" s="39"/>
      <c r="Z554" s="40"/>
      <c r="AA554" s="39"/>
      <c r="AB554" s="40"/>
      <c r="AC554" s="48"/>
      <c r="AD554" s="90"/>
      <c r="AE554" s="33"/>
      <c r="AF554" s="33"/>
      <c r="AG554" s="33"/>
      <c r="AH554" s="34"/>
      <c r="AI554" s="36"/>
      <c r="AJ554" s="36"/>
      <c r="AK554" s="34"/>
      <c r="AL554" s="34"/>
      <c r="AM554" s="34"/>
      <c r="AN554" s="45"/>
      <c r="AP554" s="45"/>
      <c r="AR554" s="45"/>
      <c r="AT554" s="45"/>
      <c r="AV554" s="45"/>
      <c r="AX554" s="45"/>
      <c r="AZ554" s="45"/>
      <c r="BB554" s="45"/>
      <c r="BC554" s="45"/>
      <c r="BD554" s="45"/>
      <c r="BE554" s="45"/>
      <c r="BI554" s="45"/>
      <c r="BJ554" s="45"/>
      <c r="BL554" s="45"/>
    </row>
    <row r="555" spans="1:170" ht="11.25" customHeight="1">
      <c r="A555" s="21" t="s">
        <v>702</v>
      </c>
      <c r="B555" s="33" t="s">
        <v>62</v>
      </c>
      <c r="C555" s="9" t="s">
        <v>39</v>
      </c>
      <c r="D555" s="9" t="s">
        <v>88</v>
      </c>
      <c r="E555" s="11" t="s">
        <v>42</v>
      </c>
      <c r="F555" s="10" t="s">
        <v>41</v>
      </c>
      <c r="G555" s="36" t="s">
        <v>146</v>
      </c>
      <c r="H555" s="34" t="s">
        <v>194</v>
      </c>
      <c r="I555" s="39"/>
      <c r="J555" s="40"/>
      <c r="K555" s="39">
        <v>209.625</v>
      </c>
      <c r="L555" s="40"/>
      <c r="M555" s="39"/>
      <c r="N555" s="40"/>
      <c r="O555" s="39"/>
      <c r="P555" s="40"/>
      <c r="Q555" s="39"/>
      <c r="R555" s="40"/>
      <c r="S555" s="39"/>
      <c r="T555" s="40"/>
      <c r="U555" s="39"/>
      <c r="V555" s="40"/>
      <c r="W555" s="39"/>
      <c r="X555" s="40"/>
      <c r="Y555" s="39"/>
      <c r="Z555" s="40"/>
      <c r="AA555" s="39"/>
      <c r="AB555" s="40"/>
      <c r="AC555" s="48"/>
      <c r="AD555" s="90"/>
      <c r="AE555" s="33"/>
      <c r="AF555" s="33"/>
      <c r="AG555" s="33"/>
      <c r="AH555" s="34"/>
      <c r="AI555" s="36"/>
      <c r="AJ555" s="36"/>
      <c r="AK555" s="34"/>
      <c r="AL555" s="34"/>
      <c r="AM555" s="34"/>
      <c r="AN555" s="45"/>
      <c r="AP555" s="45"/>
      <c r="AR555" s="45"/>
      <c r="AT555" s="45"/>
      <c r="AV555" s="45"/>
      <c r="AX555" s="45"/>
      <c r="AZ555" s="45"/>
      <c r="BB555" s="45"/>
      <c r="BC555" s="45"/>
      <c r="BD555" s="45"/>
      <c r="BE555" s="45"/>
      <c r="BI555" s="45"/>
      <c r="BJ555" s="45"/>
      <c r="BL555" s="45"/>
    </row>
    <row r="556" spans="1:170" ht="11.25" customHeight="1">
      <c r="A556" s="13" t="s">
        <v>704</v>
      </c>
      <c r="B556" s="33" t="s">
        <v>96</v>
      </c>
      <c r="C556" s="9" t="s">
        <v>39</v>
      </c>
      <c r="D556" s="10" t="s">
        <v>48</v>
      </c>
      <c r="E556" s="11" t="s">
        <v>42</v>
      </c>
      <c r="F556" s="33" t="s">
        <v>73</v>
      </c>
      <c r="G556" s="34" t="s">
        <v>97</v>
      </c>
      <c r="H556" s="34" t="s">
        <v>653</v>
      </c>
      <c r="I556" s="66">
        <v>0</v>
      </c>
      <c r="J556" s="66"/>
      <c r="K556" s="66">
        <v>6087.7420000000002</v>
      </c>
      <c r="L556" s="66"/>
      <c r="M556" s="66"/>
      <c r="N556" s="68">
        <v>22.12</v>
      </c>
      <c r="O556" s="68">
        <v>1124.8</v>
      </c>
      <c r="P556" s="68"/>
      <c r="Q556" s="68"/>
      <c r="R556" s="68"/>
      <c r="S556" s="68"/>
      <c r="T556" s="68"/>
      <c r="U556" s="68"/>
      <c r="V556" s="68"/>
      <c r="W556" s="68"/>
      <c r="X556" s="68"/>
      <c r="Y556" s="68"/>
      <c r="Z556" s="68"/>
      <c r="AA556" s="68"/>
      <c r="AB556" s="68"/>
      <c r="AC556" s="33" t="s">
        <v>45</v>
      </c>
      <c r="AD556" s="33" t="s">
        <v>46</v>
      </c>
      <c r="AE556" s="33"/>
      <c r="AF556" s="36"/>
      <c r="AG556" s="33"/>
      <c r="AH556" s="137">
        <v>1</v>
      </c>
      <c r="AI556" s="36" t="s">
        <v>103</v>
      </c>
      <c r="AJ556" s="36"/>
      <c r="AK556" s="36"/>
      <c r="AL556" s="36"/>
      <c r="AM556" s="36"/>
      <c r="AN556" s="45"/>
      <c r="AP556" s="45"/>
      <c r="AR556" s="45"/>
      <c r="AT556" s="45"/>
      <c r="AV556" s="45"/>
      <c r="AX556" s="45"/>
      <c r="AZ556" s="45"/>
      <c r="BB556" s="45"/>
      <c r="BC556" s="45"/>
      <c r="BD556" s="45"/>
      <c r="BE556" s="45"/>
      <c r="BI556" s="45"/>
      <c r="BJ556" s="45"/>
      <c r="BL556" s="45"/>
    </row>
    <row r="557" spans="1:170" s="30" customFormat="1" ht="11.25" customHeight="1">
      <c r="A557" s="13" t="s">
        <v>704</v>
      </c>
      <c r="B557" s="33" t="s">
        <v>96</v>
      </c>
      <c r="C557" s="9" t="s">
        <v>39</v>
      </c>
      <c r="D557" s="9" t="s">
        <v>88</v>
      </c>
      <c r="E557" s="11" t="s">
        <v>42</v>
      </c>
      <c r="F557" s="33" t="s">
        <v>73</v>
      </c>
      <c r="G557" s="34" t="s">
        <v>97</v>
      </c>
      <c r="H557" s="34" t="s">
        <v>654</v>
      </c>
      <c r="I557" s="68">
        <v>0</v>
      </c>
      <c r="J557" s="68">
        <v>0</v>
      </c>
      <c r="K557" s="68">
        <v>0</v>
      </c>
      <c r="L557" s="68">
        <v>0</v>
      </c>
      <c r="M557" s="68">
        <v>161</v>
      </c>
      <c r="N557" s="66">
        <v>0</v>
      </c>
      <c r="O557" s="68"/>
      <c r="P557" s="68"/>
      <c r="Q557" s="68"/>
      <c r="R557" s="68"/>
      <c r="S557" s="68"/>
      <c r="T557" s="68"/>
      <c r="U557" s="68"/>
      <c r="V557" s="68"/>
      <c r="W557" s="68"/>
      <c r="X557" s="68"/>
      <c r="Y557" s="68"/>
      <c r="Z557" s="68"/>
      <c r="AA557" s="68"/>
      <c r="AB557" s="68"/>
      <c r="AC557" s="33" t="s">
        <v>57</v>
      </c>
      <c r="AD557" s="33" t="s">
        <v>58</v>
      </c>
      <c r="AE557" s="33"/>
      <c r="AF557" s="36"/>
      <c r="AG557" s="33"/>
      <c r="AH557" s="137"/>
      <c r="AI557" s="36" t="s">
        <v>99</v>
      </c>
      <c r="AJ557" s="36"/>
      <c r="AK557" s="36"/>
      <c r="AL557" s="36"/>
      <c r="AM557" s="36"/>
    </row>
    <row r="558" spans="1:170" s="22" customFormat="1">
      <c r="A558" s="13" t="s">
        <v>704</v>
      </c>
      <c r="B558" s="33" t="s">
        <v>96</v>
      </c>
      <c r="C558" s="9" t="s">
        <v>39</v>
      </c>
      <c r="D558" s="9" t="s">
        <v>88</v>
      </c>
      <c r="E558" s="11" t="s">
        <v>42</v>
      </c>
      <c r="F558" s="10" t="s">
        <v>41</v>
      </c>
      <c r="G558" s="34" t="s">
        <v>414</v>
      </c>
      <c r="H558" s="34" t="s">
        <v>654</v>
      </c>
      <c r="I558" s="68">
        <v>0</v>
      </c>
      <c r="J558" s="68">
        <v>0</v>
      </c>
      <c r="K558" s="68">
        <v>0</v>
      </c>
      <c r="L558" s="68">
        <v>0</v>
      </c>
      <c r="M558" s="68">
        <v>161</v>
      </c>
      <c r="N558" s="66">
        <v>0</v>
      </c>
      <c r="O558" s="68"/>
      <c r="P558" s="68"/>
      <c r="Q558" s="68"/>
      <c r="R558" s="68"/>
      <c r="S558" s="68"/>
      <c r="T558" s="68"/>
      <c r="U558" s="68"/>
      <c r="V558" s="68"/>
      <c r="W558" s="68"/>
      <c r="X558" s="68"/>
      <c r="Y558" s="68"/>
      <c r="Z558" s="68"/>
      <c r="AA558" s="68"/>
      <c r="AB558" s="68"/>
      <c r="AC558" s="33" t="s">
        <v>57</v>
      </c>
      <c r="AD558" s="33" t="s">
        <v>58</v>
      </c>
      <c r="AE558" s="33"/>
      <c r="AF558" s="36"/>
      <c r="AG558" s="33"/>
      <c r="AH558" s="137"/>
      <c r="AI558" s="36" t="s">
        <v>99</v>
      </c>
      <c r="AJ558" s="36"/>
      <c r="AK558" s="36"/>
      <c r="AL558" s="36"/>
      <c r="AM558" s="36"/>
    </row>
    <row r="559" spans="1:170" s="22" customFormat="1">
      <c r="A559" s="164" t="s">
        <v>704</v>
      </c>
      <c r="B559" s="98" t="s">
        <v>96</v>
      </c>
      <c r="C559" s="9" t="s">
        <v>39</v>
      </c>
      <c r="D559" s="98" t="s">
        <v>48</v>
      </c>
      <c r="E559" s="98" t="s">
        <v>209</v>
      </c>
      <c r="F559" s="98"/>
      <c r="G559" s="108" t="s">
        <v>486</v>
      </c>
      <c r="H559" s="108"/>
      <c r="I559" s="110"/>
      <c r="J559" s="110"/>
      <c r="K559" s="110">
        <v>62.655000000000001</v>
      </c>
      <c r="L559" s="109">
        <v>4.5</v>
      </c>
      <c r="M559" s="110">
        <v>43</v>
      </c>
      <c r="N559" s="109">
        <v>3.1</v>
      </c>
      <c r="O559" s="110"/>
      <c r="P559" s="110"/>
      <c r="Q559" s="110"/>
      <c r="R559" s="110"/>
      <c r="S559" s="110"/>
      <c r="T559" s="110"/>
      <c r="U559" s="110"/>
      <c r="V559" s="110"/>
      <c r="W559" s="110"/>
      <c r="X559" s="110"/>
      <c r="Y559" s="110"/>
      <c r="Z559" s="110"/>
      <c r="AA559" s="110"/>
      <c r="AB559" s="109"/>
      <c r="AC559" s="111" t="s">
        <v>45</v>
      </c>
      <c r="AD559" s="98" t="s">
        <v>46</v>
      </c>
      <c r="AE559" s="98"/>
      <c r="AF559" s="98"/>
      <c r="AG559" s="108"/>
      <c r="AH559" s="108"/>
      <c r="AI559" s="107"/>
      <c r="AJ559" s="107"/>
      <c r="AK559" s="108"/>
      <c r="AL559" s="108"/>
      <c r="AM559" s="108"/>
    </row>
    <row r="560" spans="1:170" s="22" customFormat="1" ht="12" customHeight="1">
      <c r="A560" s="13" t="s">
        <v>704</v>
      </c>
      <c r="B560" s="10" t="s">
        <v>47</v>
      </c>
      <c r="C560" s="9" t="s">
        <v>39</v>
      </c>
      <c r="D560" s="10" t="s">
        <v>53</v>
      </c>
      <c r="E560" s="10" t="s">
        <v>54</v>
      </c>
      <c r="F560" s="10"/>
      <c r="G560" s="14" t="s">
        <v>55</v>
      </c>
      <c r="H560" s="23" t="s">
        <v>705</v>
      </c>
      <c r="I560" s="17"/>
      <c r="J560" s="18"/>
      <c r="K560" s="17">
        <v>118.976</v>
      </c>
      <c r="L560" s="18"/>
      <c r="M560" s="17"/>
      <c r="N560" s="18"/>
      <c r="O560" s="17"/>
      <c r="P560" s="18"/>
      <c r="Q560" s="17"/>
      <c r="R560" s="18"/>
      <c r="S560" s="17"/>
      <c r="T560" s="18"/>
      <c r="U560" s="17"/>
      <c r="V560" s="18"/>
      <c r="W560" s="17"/>
      <c r="X560" s="18"/>
      <c r="Y560" s="17"/>
      <c r="Z560" s="18"/>
      <c r="AA560" s="17"/>
      <c r="AB560" s="18"/>
      <c r="AC560" s="10" t="s">
        <v>57</v>
      </c>
      <c r="AD560" s="10" t="s">
        <v>58</v>
      </c>
      <c r="AE560" s="24"/>
      <c r="AF560" s="24"/>
      <c r="AG560" s="24"/>
      <c r="AH560" s="26" t="e">
        <v>#VALUE!</v>
      </c>
      <c r="AI560" s="27"/>
      <c r="AJ560" s="27"/>
      <c r="AK560" s="26"/>
      <c r="AL560" s="26"/>
      <c r="AM560" s="24"/>
    </row>
    <row r="561" spans="1:64" s="22" customFormat="1">
      <c r="A561" s="13" t="s">
        <v>706</v>
      </c>
      <c r="B561" s="9" t="s">
        <v>38</v>
      </c>
      <c r="C561" s="9" t="s">
        <v>39</v>
      </c>
      <c r="D561" s="10" t="s">
        <v>40</v>
      </c>
      <c r="E561" s="33" t="s">
        <v>209</v>
      </c>
      <c r="F561" s="9"/>
      <c r="G561" s="12" t="s">
        <v>709</v>
      </c>
      <c r="H561" s="13"/>
      <c r="I561" s="170">
        <v>225</v>
      </c>
      <c r="J561" s="15">
        <v>10</v>
      </c>
      <c r="K561" s="16">
        <v>0</v>
      </c>
      <c r="L561" s="15"/>
      <c r="M561" s="16">
        <v>0</v>
      </c>
      <c r="N561" s="15"/>
      <c r="O561" s="16">
        <v>0</v>
      </c>
      <c r="P561" s="15"/>
      <c r="Q561" s="16"/>
      <c r="R561" s="15"/>
      <c r="S561" s="16"/>
      <c r="T561" s="15"/>
      <c r="U561" s="16"/>
      <c r="V561" s="15"/>
      <c r="W561" s="16"/>
      <c r="X561" s="15"/>
      <c r="Y561" s="16"/>
      <c r="Z561" s="15"/>
      <c r="AA561" s="16"/>
      <c r="AB561" s="15"/>
      <c r="AC561" s="9" t="s">
        <v>45</v>
      </c>
      <c r="AD561" s="9" t="s">
        <v>46</v>
      </c>
      <c r="AE561" s="13"/>
      <c r="AF561" s="13"/>
      <c r="AG561" s="13"/>
      <c r="AH561" s="13"/>
      <c r="AI561" s="21"/>
      <c r="AJ561" s="21"/>
      <c r="AK561" s="13"/>
      <c r="AL561" s="13"/>
      <c r="AM561" s="13"/>
    </row>
    <row r="562" spans="1:64" s="22" customFormat="1">
      <c r="A562" s="13" t="s">
        <v>706</v>
      </c>
      <c r="B562" s="81" t="s">
        <v>47</v>
      </c>
      <c r="C562" s="9" t="s">
        <v>39</v>
      </c>
      <c r="D562" s="9" t="s">
        <v>88</v>
      </c>
      <c r="E562" s="11" t="s">
        <v>42</v>
      </c>
      <c r="F562" s="11" t="s">
        <v>42</v>
      </c>
      <c r="G562" s="83" t="s">
        <v>127</v>
      </c>
      <c r="H562" s="84" t="s">
        <v>707</v>
      </c>
      <c r="I562" s="91"/>
      <c r="J562" s="31"/>
      <c r="K562" s="17"/>
      <c r="L562" s="18"/>
      <c r="M562" s="17">
        <v>113</v>
      </c>
      <c r="N562" s="18"/>
      <c r="O562" s="17"/>
      <c r="P562" s="18"/>
      <c r="Q562" s="17"/>
      <c r="R562" s="18"/>
      <c r="S562" s="17"/>
      <c r="T562" s="18"/>
      <c r="U562" s="17"/>
      <c r="V562" s="18"/>
      <c r="W562" s="17"/>
      <c r="X562" s="18"/>
      <c r="Y562" s="17"/>
      <c r="Z562" s="18"/>
      <c r="AA562" s="17"/>
      <c r="AB562" s="18"/>
      <c r="AC562" s="10" t="s">
        <v>57</v>
      </c>
      <c r="AD562" s="10" t="s">
        <v>58</v>
      </c>
      <c r="AE562" s="24"/>
      <c r="AF562" s="85"/>
      <c r="AG562" s="25"/>
      <c r="AH562" s="26" t="e">
        <v>#VALUE!</v>
      </c>
      <c r="AI562" s="27"/>
      <c r="AJ562" s="27"/>
      <c r="AK562" s="26"/>
      <c r="AL562" s="26"/>
      <c r="AM562" s="24"/>
    </row>
    <row r="563" spans="1:64" s="22" customFormat="1">
      <c r="A563" s="13" t="s">
        <v>706</v>
      </c>
      <c r="B563" s="10" t="s">
        <v>47</v>
      </c>
      <c r="C563" s="9" t="s">
        <v>39</v>
      </c>
      <c r="D563" s="10" t="s">
        <v>48</v>
      </c>
      <c r="E563" s="11" t="s">
        <v>42</v>
      </c>
      <c r="F563" s="10" t="s">
        <v>41</v>
      </c>
      <c r="G563" s="14" t="s">
        <v>49</v>
      </c>
      <c r="H563" s="23" t="s">
        <v>708</v>
      </c>
      <c r="I563" s="17">
        <v>222.5</v>
      </c>
      <c r="J563" s="18">
        <v>1.5</v>
      </c>
      <c r="K563" s="17"/>
      <c r="L563" s="18"/>
      <c r="M563" s="17">
        <v>222.55</v>
      </c>
      <c r="N563" s="18">
        <v>1.5</v>
      </c>
      <c r="O563" s="17"/>
      <c r="P563" s="18"/>
      <c r="Q563" s="17"/>
      <c r="R563" s="18"/>
      <c r="S563" s="17"/>
      <c r="T563" s="18"/>
      <c r="U563" s="17"/>
      <c r="V563" s="18"/>
      <c r="W563" s="17"/>
      <c r="X563" s="18"/>
      <c r="Y563" s="17"/>
      <c r="Z563" s="18"/>
      <c r="AA563" s="17"/>
      <c r="AB563" s="18"/>
      <c r="AC563" s="10" t="s">
        <v>57</v>
      </c>
      <c r="AD563" s="10" t="s">
        <v>46</v>
      </c>
      <c r="AE563" s="24"/>
      <c r="AF563" s="24"/>
      <c r="AG563" s="25" t="s">
        <v>152</v>
      </c>
      <c r="AH563" s="26">
        <v>9600</v>
      </c>
      <c r="AI563" s="27"/>
      <c r="AJ563" s="27"/>
      <c r="AK563" s="26"/>
      <c r="AL563" s="26"/>
      <c r="AM563" s="24" t="s">
        <v>124</v>
      </c>
    </row>
    <row r="564" spans="1:64" s="22" customFormat="1">
      <c r="A564" s="13" t="s">
        <v>706</v>
      </c>
      <c r="B564" s="10" t="s">
        <v>47</v>
      </c>
      <c r="C564" s="9" t="s">
        <v>39</v>
      </c>
      <c r="D564" s="10" t="s">
        <v>53</v>
      </c>
      <c r="E564" s="10" t="s">
        <v>54</v>
      </c>
      <c r="F564" s="10"/>
      <c r="G564" s="14" t="s">
        <v>55</v>
      </c>
      <c r="H564" s="23" t="s">
        <v>710</v>
      </c>
      <c r="I564" s="17">
        <v>170</v>
      </c>
      <c r="J564" s="18"/>
      <c r="K564" s="17"/>
      <c r="L564" s="18"/>
      <c r="M564" s="17">
        <v>170</v>
      </c>
      <c r="N564" s="18"/>
      <c r="O564" s="17"/>
      <c r="P564" s="18"/>
      <c r="Q564" s="17"/>
      <c r="R564" s="18"/>
      <c r="S564" s="17"/>
      <c r="T564" s="18"/>
      <c r="U564" s="17"/>
      <c r="V564" s="18"/>
      <c r="W564" s="17"/>
      <c r="X564" s="18"/>
      <c r="Y564" s="17"/>
      <c r="Z564" s="18"/>
      <c r="AA564" s="17"/>
      <c r="AB564" s="18"/>
      <c r="AC564" s="10" t="s">
        <v>57</v>
      </c>
      <c r="AD564" s="10" t="s">
        <v>58</v>
      </c>
      <c r="AE564" s="24"/>
      <c r="AF564" s="24"/>
      <c r="AG564" s="24"/>
      <c r="AH564" s="26" t="e">
        <v>#VALUE!</v>
      </c>
      <c r="AI564" s="27"/>
      <c r="AJ564" s="27"/>
      <c r="AK564" s="26"/>
      <c r="AL564" s="26"/>
      <c r="AM564" s="24"/>
    </row>
    <row r="565" spans="1:64" s="22" customFormat="1">
      <c r="A565" s="13" t="s">
        <v>706</v>
      </c>
      <c r="B565" s="33" t="s">
        <v>62</v>
      </c>
      <c r="C565" s="9" t="s">
        <v>39</v>
      </c>
      <c r="D565" s="10" t="s">
        <v>48</v>
      </c>
      <c r="E565" s="11" t="s">
        <v>42</v>
      </c>
      <c r="F565" s="33" t="s">
        <v>73</v>
      </c>
      <c r="G565" s="51" t="s">
        <v>129</v>
      </c>
      <c r="H565" s="36" t="s">
        <v>130</v>
      </c>
      <c r="I565" s="39">
        <v>1166.5704545454546</v>
      </c>
      <c r="J565" s="40">
        <v>13.8</v>
      </c>
      <c r="K565" s="39">
        <v>777.71363636363617</v>
      </c>
      <c r="L565" s="40">
        <v>9.1999999999999993</v>
      </c>
      <c r="M565" s="39">
        <v>0</v>
      </c>
      <c r="N565" s="40"/>
      <c r="O565" s="39">
        <v>0</v>
      </c>
      <c r="P565" s="40">
        <v>0</v>
      </c>
      <c r="Q565" s="39">
        <v>0</v>
      </c>
      <c r="R565" s="40"/>
      <c r="S565" s="39">
        <v>0</v>
      </c>
      <c r="T565" s="40"/>
      <c r="U565" s="39">
        <v>0</v>
      </c>
      <c r="V565" s="40"/>
      <c r="W565" s="39">
        <v>0</v>
      </c>
      <c r="X565" s="40"/>
      <c r="Y565" s="39">
        <v>0</v>
      </c>
      <c r="Z565" s="40"/>
      <c r="AA565" s="39">
        <v>0</v>
      </c>
      <c r="AB565" s="40"/>
      <c r="AC565" s="41" t="s">
        <v>57</v>
      </c>
      <c r="AD565" s="33" t="s">
        <v>46</v>
      </c>
      <c r="AE565" s="36"/>
      <c r="AF565" s="33" t="s">
        <v>76</v>
      </c>
      <c r="AG565" s="34">
        <v>199.94</v>
      </c>
      <c r="AH565" s="122"/>
      <c r="AI565" s="36" t="s">
        <v>131</v>
      </c>
      <c r="AJ565" s="36"/>
      <c r="AK565" s="44">
        <v>0.6</v>
      </c>
      <c r="AL565" s="39">
        <f ca="1">13.8/0.11</f>
        <v>125.45454545454547</v>
      </c>
      <c r="AM565" s="34"/>
    </row>
    <row r="566" spans="1:64" s="13" customFormat="1">
      <c r="A566" s="13" t="s">
        <v>706</v>
      </c>
      <c r="B566" s="33" t="s">
        <v>62</v>
      </c>
      <c r="C566" s="9" t="s">
        <v>39</v>
      </c>
      <c r="D566" s="10" t="s">
        <v>48</v>
      </c>
      <c r="E566" s="11" t="s">
        <v>42</v>
      </c>
      <c r="F566" s="10" t="s">
        <v>41</v>
      </c>
      <c r="G566" s="36" t="s">
        <v>74</v>
      </c>
      <c r="H566" s="36" t="s">
        <v>85</v>
      </c>
      <c r="I566" s="39">
        <v>225.75</v>
      </c>
      <c r="J566" s="40">
        <v>2.5666666666666664</v>
      </c>
      <c r="K566" s="39">
        <v>0</v>
      </c>
      <c r="L566" s="40"/>
      <c r="M566" s="39">
        <v>225.75</v>
      </c>
      <c r="N566" s="40">
        <v>2.5666666666666664</v>
      </c>
      <c r="O566" s="39">
        <v>225.75</v>
      </c>
      <c r="P566" s="40">
        <v>2.5666666666666664</v>
      </c>
      <c r="Q566" s="39"/>
      <c r="R566" s="40"/>
      <c r="S566" s="39"/>
      <c r="T566" s="40"/>
      <c r="U566" s="39"/>
      <c r="V566" s="40"/>
      <c r="W566" s="39"/>
      <c r="X566" s="40"/>
      <c r="Y566" s="39"/>
      <c r="Z566" s="40"/>
      <c r="AA566" s="39"/>
      <c r="AB566" s="40"/>
      <c r="AC566" s="41" t="s">
        <v>57</v>
      </c>
      <c r="AD566" s="33" t="s">
        <v>46</v>
      </c>
      <c r="AE566" s="36"/>
      <c r="AF566" s="33" t="s">
        <v>76</v>
      </c>
      <c r="AG566" s="34">
        <v>199.94</v>
      </c>
      <c r="AH566" s="42">
        <v>25332.999999999996</v>
      </c>
      <c r="AI566" s="36"/>
      <c r="AJ566" s="36"/>
      <c r="AK566" s="34"/>
      <c r="AL566" s="39" t="s">
        <v>71</v>
      </c>
      <c r="AM566" s="34"/>
    </row>
    <row r="567" spans="1:64" ht="11.25" customHeight="1">
      <c r="A567" s="13" t="s">
        <v>711</v>
      </c>
      <c r="B567" s="10" t="s">
        <v>47</v>
      </c>
      <c r="C567" s="11" t="s">
        <v>37</v>
      </c>
      <c r="D567" s="10" t="s">
        <v>48</v>
      </c>
      <c r="E567" s="11" t="s">
        <v>42</v>
      </c>
      <c r="F567" s="10" t="s">
        <v>41</v>
      </c>
      <c r="G567" s="14" t="s">
        <v>49</v>
      </c>
      <c r="H567" s="23" t="s">
        <v>712</v>
      </c>
      <c r="I567" s="17"/>
      <c r="J567" s="18"/>
      <c r="K567" s="17">
        <v>45.2</v>
      </c>
      <c r="L567" s="18">
        <v>0.03</v>
      </c>
      <c r="M567" s="17"/>
      <c r="N567" s="18"/>
      <c r="O567" s="17"/>
      <c r="P567" s="18"/>
      <c r="Q567" s="17">
        <v>39.549999999999997</v>
      </c>
      <c r="R567" s="18">
        <v>2.4E-2</v>
      </c>
      <c r="S567" s="17"/>
      <c r="T567" s="18"/>
      <c r="U567" s="17">
        <v>33.9</v>
      </c>
      <c r="V567" s="18">
        <v>2.4E-2</v>
      </c>
      <c r="W567" s="17"/>
      <c r="X567" s="18"/>
      <c r="Y567" s="17">
        <v>33.9</v>
      </c>
      <c r="Z567" s="18">
        <v>1.2E-2</v>
      </c>
      <c r="AA567" s="17"/>
      <c r="AB567" s="18"/>
      <c r="AC567" s="10" t="s">
        <v>45</v>
      </c>
      <c r="AD567" s="10" t="s">
        <v>46</v>
      </c>
      <c r="AE567" s="24"/>
      <c r="AF567" s="24"/>
      <c r="AG567" s="25" t="s">
        <v>152</v>
      </c>
      <c r="AH567" s="26">
        <v>288</v>
      </c>
      <c r="AI567" s="27"/>
      <c r="AJ567" s="27"/>
      <c r="AK567" s="26"/>
      <c r="AL567" s="26"/>
      <c r="AM567" s="24" t="s">
        <v>124</v>
      </c>
      <c r="AN567" s="45"/>
      <c r="AP567" s="45"/>
      <c r="AR567" s="45"/>
      <c r="AT567" s="45"/>
      <c r="AV567" s="45"/>
      <c r="AX567" s="45"/>
      <c r="AZ567" s="45"/>
      <c r="BB567" s="45"/>
      <c r="BC567" s="45"/>
      <c r="BD567" s="45"/>
      <c r="BE567" s="45"/>
      <c r="BI567" s="45"/>
      <c r="BJ567" s="45"/>
      <c r="BL567" s="45"/>
    </row>
    <row r="568" spans="1:64" ht="11.25" customHeight="1">
      <c r="A568" s="13" t="s">
        <v>711</v>
      </c>
      <c r="B568" s="10" t="s">
        <v>47</v>
      </c>
      <c r="C568" s="11" t="s">
        <v>37</v>
      </c>
      <c r="D568" s="10" t="s">
        <v>53</v>
      </c>
      <c r="E568" s="10" t="s">
        <v>54</v>
      </c>
      <c r="F568" s="10"/>
      <c r="G568" s="14" t="s">
        <v>55</v>
      </c>
      <c r="H568" s="23" t="s">
        <v>713</v>
      </c>
      <c r="I568" s="17">
        <v>65.52</v>
      </c>
      <c r="J568" s="18"/>
      <c r="K568" s="17"/>
      <c r="L568" s="18"/>
      <c r="M568" s="17">
        <v>65.52</v>
      </c>
      <c r="N568" s="18"/>
      <c r="O568" s="17"/>
      <c r="P568" s="18"/>
      <c r="Q568" s="17"/>
      <c r="R568" s="18"/>
      <c r="S568" s="17"/>
      <c r="T568" s="18"/>
      <c r="U568" s="17"/>
      <c r="V568" s="18"/>
      <c r="W568" s="17"/>
      <c r="X568" s="18"/>
      <c r="Y568" s="17"/>
      <c r="Z568" s="18"/>
      <c r="AA568" s="17"/>
      <c r="AB568" s="18"/>
      <c r="AC568" s="10" t="s">
        <v>57</v>
      </c>
      <c r="AD568" s="10" t="s">
        <v>58</v>
      </c>
      <c r="AE568" s="24"/>
      <c r="AF568" s="24"/>
      <c r="AG568" s="24"/>
      <c r="AH568" s="26" t="e">
        <v>#VALUE!</v>
      </c>
      <c r="AI568" s="27"/>
      <c r="AJ568" s="27"/>
      <c r="AK568" s="26"/>
      <c r="AL568" s="26"/>
      <c r="AM568" s="24"/>
      <c r="AN568" s="45"/>
      <c r="AP568" s="45"/>
      <c r="AR568" s="45"/>
      <c r="AT568" s="45"/>
      <c r="AV568" s="45"/>
      <c r="AX568" s="45"/>
      <c r="AZ568" s="45"/>
      <c r="BB568" s="45"/>
      <c r="BC568" s="45"/>
      <c r="BD568" s="45"/>
      <c r="BE568" s="45"/>
      <c r="BI568" s="45"/>
      <c r="BJ568" s="45"/>
      <c r="BL568" s="45"/>
    </row>
    <row r="569" spans="1:64" ht="11.25" customHeight="1">
      <c r="A569" s="13" t="s">
        <v>711</v>
      </c>
      <c r="B569" s="33" t="s">
        <v>62</v>
      </c>
      <c r="C569" s="11" t="s">
        <v>37</v>
      </c>
      <c r="D569" s="10" t="s">
        <v>48</v>
      </c>
      <c r="E569" s="11" t="s">
        <v>42</v>
      </c>
      <c r="F569" s="10" t="s">
        <v>41</v>
      </c>
      <c r="G569" s="36" t="s">
        <v>63</v>
      </c>
      <c r="H569" s="37" t="s">
        <v>64</v>
      </c>
      <c r="I569" s="39"/>
      <c r="J569" s="80"/>
      <c r="K569" s="39"/>
      <c r="L569" s="80"/>
      <c r="M569" s="39"/>
      <c r="N569" s="80"/>
      <c r="O569" s="39"/>
      <c r="P569" s="80"/>
      <c r="Q569" s="39">
        <v>76.3</v>
      </c>
      <c r="R569" s="80">
        <v>0.4</v>
      </c>
      <c r="S569" s="39"/>
      <c r="T569" s="38"/>
      <c r="U569" s="39"/>
      <c r="V569" s="38"/>
      <c r="W569" s="39"/>
      <c r="X569" s="38"/>
      <c r="Y569" s="39"/>
      <c r="Z569" s="40"/>
      <c r="AA569" s="39"/>
      <c r="AB569" s="40"/>
      <c r="AC569" s="41" t="s">
        <v>45</v>
      </c>
      <c r="AD569" s="33" t="s">
        <v>46</v>
      </c>
      <c r="AE569" s="36"/>
      <c r="AF569" s="33"/>
      <c r="AG569" s="33"/>
      <c r="AH569" s="42">
        <v>1316</v>
      </c>
      <c r="AI569" s="36"/>
      <c r="AJ569" s="36"/>
      <c r="AK569" s="44"/>
      <c r="AL569" s="39"/>
      <c r="AM569" s="34"/>
      <c r="AN569" s="45"/>
      <c r="AP569" s="45"/>
      <c r="AR569" s="45"/>
      <c r="AT569" s="45"/>
      <c r="AV569" s="45"/>
      <c r="AX569" s="45"/>
      <c r="AZ569" s="45"/>
      <c r="BB569" s="45"/>
      <c r="BC569" s="45"/>
      <c r="BD569" s="45"/>
      <c r="BE569" s="45"/>
      <c r="BI569" s="45"/>
      <c r="BJ569" s="45"/>
      <c r="BL569" s="45"/>
    </row>
    <row r="570" spans="1:64" ht="11.25" customHeight="1">
      <c r="A570" s="30" t="s">
        <v>714</v>
      </c>
      <c r="B570" s="9" t="s">
        <v>38</v>
      </c>
      <c r="C570" s="9" t="s">
        <v>39</v>
      </c>
      <c r="D570" s="10" t="s">
        <v>40</v>
      </c>
      <c r="E570" s="11" t="s">
        <v>42</v>
      </c>
      <c r="F570" s="10" t="s">
        <v>41</v>
      </c>
      <c r="G570" s="12" t="s">
        <v>43</v>
      </c>
      <c r="H570" s="13" t="s">
        <v>44</v>
      </c>
      <c r="I570" s="170">
        <v>470</v>
      </c>
      <c r="J570" s="15">
        <v>4.5999999999999996</v>
      </c>
      <c r="K570" s="16">
        <v>309</v>
      </c>
      <c r="L570" s="15">
        <v>3.1</v>
      </c>
      <c r="M570" s="16">
        <v>0</v>
      </c>
      <c r="N570" s="15"/>
      <c r="O570" s="16">
        <v>125</v>
      </c>
      <c r="P570" s="15">
        <v>1.2</v>
      </c>
      <c r="Q570" s="16"/>
      <c r="R570" s="15"/>
      <c r="S570" s="16">
        <v>189</v>
      </c>
      <c r="T570" s="15">
        <v>1.9</v>
      </c>
      <c r="U570" s="16"/>
      <c r="V570" s="15"/>
      <c r="W570" s="16"/>
      <c r="X570" s="15"/>
      <c r="Y570" s="16">
        <v>63</v>
      </c>
      <c r="Z570" s="15">
        <v>0.6</v>
      </c>
      <c r="AA570" s="16"/>
      <c r="AB570" s="15"/>
      <c r="AC570" s="9" t="s">
        <v>45</v>
      </c>
      <c r="AD570" s="9" t="s">
        <v>46</v>
      </c>
      <c r="AE570" s="13"/>
      <c r="AF570" s="13"/>
      <c r="AG570" s="13"/>
      <c r="AH570" s="13"/>
      <c r="AI570" s="21"/>
      <c r="AJ570" s="21"/>
      <c r="AK570" s="13"/>
      <c r="AL570" s="13"/>
      <c r="AM570" s="13"/>
      <c r="AN570" s="45"/>
      <c r="AP570" s="45"/>
      <c r="AR570" s="45"/>
      <c r="AT570" s="45"/>
      <c r="AV570" s="45"/>
      <c r="AX570" s="45"/>
      <c r="AZ570" s="45"/>
      <c r="BB570" s="45"/>
      <c r="BC570" s="45"/>
      <c r="BD570" s="45"/>
      <c r="BE570" s="45"/>
      <c r="BI570" s="45"/>
      <c r="BJ570" s="45"/>
      <c r="BL570" s="45"/>
    </row>
    <row r="571" spans="1:64" s="22" customFormat="1">
      <c r="A571" s="30" t="s">
        <v>714</v>
      </c>
      <c r="B571" s="10" t="s">
        <v>47</v>
      </c>
      <c r="C571" s="9" t="s">
        <v>39</v>
      </c>
      <c r="D571" s="10" t="s">
        <v>53</v>
      </c>
      <c r="E571" s="10" t="s">
        <v>54</v>
      </c>
      <c r="F571" s="10"/>
      <c r="G571" s="14" t="s">
        <v>55</v>
      </c>
      <c r="H571" s="23" t="s">
        <v>715</v>
      </c>
      <c r="I571" s="17">
        <v>148.24199999999999</v>
      </c>
      <c r="J571" s="18"/>
      <c r="K571" s="17"/>
      <c r="L571" s="18"/>
      <c r="M571" s="55">
        <v>148.24199999999999</v>
      </c>
      <c r="N571" s="18"/>
      <c r="O571" s="17"/>
      <c r="P571" s="18"/>
      <c r="Q571" s="55"/>
      <c r="R571" s="18"/>
      <c r="S571" s="17"/>
      <c r="T571" s="18"/>
      <c r="U571" s="55"/>
      <c r="V571" s="18"/>
      <c r="W571" s="17"/>
      <c r="X571" s="18"/>
      <c r="Y571" s="55"/>
      <c r="Z571" s="18"/>
      <c r="AA571" s="17"/>
      <c r="AB571" s="18"/>
      <c r="AC571" s="10" t="s">
        <v>57</v>
      </c>
      <c r="AD571" s="10" t="s">
        <v>58</v>
      </c>
      <c r="AE571" s="24"/>
      <c r="AF571" s="24"/>
      <c r="AG571" s="24"/>
      <c r="AH571" s="26" t="e">
        <v>#VALUE!</v>
      </c>
      <c r="AI571" s="27"/>
      <c r="AJ571" s="27"/>
      <c r="AK571" s="26"/>
      <c r="AL571" s="26"/>
      <c r="AM571" s="24"/>
    </row>
    <row r="572" spans="1:64">
      <c r="C572" s="45"/>
      <c r="G572" s="45"/>
      <c r="N572" s="20"/>
      <c r="P572" s="20"/>
      <c r="AB572" s="145"/>
      <c r="AC572" s="9"/>
      <c r="AD572" s="9"/>
      <c r="AE572" s="9"/>
      <c r="AF572" s="45"/>
      <c r="AG572" s="45"/>
      <c r="AH572" s="45"/>
      <c r="AI572" s="21"/>
      <c r="AJ572" s="21"/>
      <c r="AK572" s="45"/>
      <c r="AL572" s="45"/>
      <c r="AM572" s="45"/>
      <c r="AN572" s="45"/>
      <c r="AP572" s="45"/>
      <c r="AR572" s="45"/>
      <c r="AT572" s="45"/>
      <c r="AV572" s="45"/>
      <c r="AX572" s="45"/>
      <c r="AZ572" s="45"/>
      <c r="BB572" s="45"/>
      <c r="BC572" s="45"/>
      <c r="BD572" s="45"/>
      <c r="BE572" s="45"/>
      <c r="BI572" s="45"/>
      <c r="BJ572" s="45"/>
      <c r="BL572" s="45"/>
    </row>
    <row r="573" spans="1:64">
      <c r="C573" s="45"/>
      <c r="G573" s="45"/>
      <c r="N573" s="20"/>
      <c r="P573" s="20"/>
      <c r="AB573" s="145"/>
      <c r="AC573" s="9"/>
      <c r="AD573" s="9"/>
      <c r="AE573" s="9"/>
      <c r="AF573" s="45"/>
      <c r="AG573" s="45"/>
      <c r="AH573" s="45"/>
      <c r="AI573" s="21"/>
      <c r="AJ573" s="21"/>
      <c r="AK573" s="45"/>
      <c r="AL573" s="45"/>
      <c r="AM573" s="45"/>
      <c r="AN573" s="45"/>
      <c r="AP573" s="45"/>
      <c r="AR573" s="45"/>
      <c r="AT573" s="45"/>
      <c r="AV573" s="45"/>
      <c r="AX573" s="45"/>
      <c r="AZ573" s="45"/>
      <c r="BB573" s="45"/>
      <c r="BC573" s="45"/>
      <c r="BD573" s="45"/>
      <c r="BE573" s="45"/>
      <c r="BI573" s="45"/>
      <c r="BJ573" s="45"/>
      <c r="BL573" s="45"/>
    </row>
    <row r="574" spans="1:64">
      <c r="C574" s="45"/>
      <c r="G574" s="45"/>
      <c r="N574" s="20"/>
      <c r="P574" s="20"/>
      <c r="AB574" s="145"/>
      <c r="AC574" s="9"/>
      <c r="AD574" s="9"/>
      <c r="AE574" s="9"/>
      <c r="AF574" s="45"/>
      <c r="AG574" s="45"/>
      <c r="AH574" s="45"/>
      <c r="AI574" s="21"/>
      <c r="AJ574" s="21"/>
      <c r="AK574" s="45"/>
      <c r="AL574" s="45"/>
      <c r="AM574" s="45"/>
      <c r="AN574" s="45"/>
      <c r="AP574" s="45"/>
      <c r="AR574" s="45"/>
      <c r="AT574" s="45"/>
      <c r="AV574" s="45"/>
      <c r="AX574" s="45"/>
      <c r="AZ574" s="45"/>
      <c r="BB574" s="45"/>
      <c r="BC574" s="45"/>
      <c r="BD574" s="45"/>
      <c r="BE574" s="45"/>
      <c r="BI574" s="45"/>
      <c r="BJ574" s="45"/>
      <c r="BL574" s="45"/>
    </row>
  </sheetData>
  <sortState ref="A2:AM571">
    <sortCondition ref="A2:A571"/>
    <sortCondition ref="B2:B57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2428F93AE0FB479DF6AECB62640E0C" ma:contentTypeVersion="2" ma:contentTypeDescription="Create a new document." ma:contentTypeScope="" ma:versionID="cea3934007e71e7a18787dd9e9842019">
  <xsd:schema xmlns:xsd="http://www.w3.org/2001/XMLSchema" xmlns:p="http://schemas.microsoft.com/office/2006/metadata/properties" xmlns:ns2="8662b4aa-cf42-4f00-a3f0-9d3b4acad230" xmlns:ns3="310e179b-1379-4e79-9b74-d5a32b1812d3" targetNamespace="http://schemas.microsoft.com/office/2006/metadata/properties" ma:root="true" ma:fieldsID="0a2ff987b4b312c1f38b87a9ee23f348" ns2:_="" ns3:_="">
    <xsd:import namespace="8662b4aa-cf42-4f00-a3f0-9d3b4acad230"/>
    <xsd:import namespace="310e179b-1379-4e79-9b74-d5a32b1812d3"/>
    <xsd:element name="properties">
      <xsd:complexType>
        <xsd:sequence>
          <xsd:element name="documentManagement">
            <xsd:complexType>
              <xsd:all>
                <xsd:element ref="ns2:Document_x0020_Number" minOccurs="0"/>
                <xsd:element ref="ns3:DocumentType" minOccurs="0"/>
              </xsd:all>
            </xsd:complexType>
          </xsd:element>
        </xsd:sequence>
      </xsd:complexType>
    </xsd:element>
  </xsd:schema>
  <xsd:schema xmlns:xsd="http://www.w3.org/2001/XMLSchema" xmlns:dms="http://schemas.microsoft.com/office/2006/documentManagement/types" targetNamespace="8662b4aa-cf42-4f00-a3f0-9d3b4acad230" elementFormDefault="qualified">
    <xsd:import namespace="http://schemas.microsoft.com/office/2006/documentManagement/types"/>
    <xsd:element name="Document_x0020_Number" ma:index="8" nillable="true" ma:displayName="Document Number" ma:default="UNEP/OzL.Pro/ExCom/66/" ma:internalName="Document_x0020_Number">
      <xsd:simpleType>
        <xsd:restriction base="dms:Text">
          <xsd:maxLength value="255"/>
        </xsd:restriction>
      </xsd:simpleType>
    </xsd:element>
  </xsd:schema>
  <xsd:schema xmlns:xsd="http://www.w3.org/2001/XMLSchema" xmlns:dms="http://schemas.microsoft.com/office/2006/documentManagement/types" targetNamespace="310e179b-1379-4e79-9b74-d5a32b1812d3" elementFormDefault="qualified">
    <xsd:import namespace="http://schemas.microsoft.com/office/2006/documentManagement/types"/>
    <xsd:element name="DocumentType" ma:index="9" nillable="true" ma:displayName="DocumentType" ma:default="Pre-session" ma:format="Dropdown" ma:internalName="DocumentType">
      <xsd:simpleType>
        <xsd:restriction base="dms:Choice">
          <xsd:enumeration value="Pre-session"/>
          <xsd:enumeration value="In-session"/>
          <xsd:enumeration value="Final report"/>
          <xsd:enumeration value="Information Note"/>
          <xsd:enumeration value="Information Docu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DocumentType xmlns="310e179b-1379-4e79-9b74-d5a32b1812d3">Pre-session</DocumentType>
    <Document_x0020_Number xmlns="8662b4aa-cf42-4f00-a3f0-9d3b4acad230">UNEP/OzL.Pro/ExCom/66/7</Document_x0020_Number>
  </documentManagement>
</p:properties>
</file>

<file path=customXml/itemProps1.xml><?xml version="1.0" encoding="utf-8"?>
<ds:datastoreItem xmlns:ds="http://schemas.openxmlformats.org/officeDocument/2006/customXml" ds:itemID="{A023DC9F-2D48-4188-B207-6DF6D2F42D53}"/>
</file>

<file path=customXml/itemProps2.xml><?xml version="1.0" encoding="utf-8"?>
<ds:datastoreItem xmlns:ds="http://schemas.openxmlformats.org/officeDocument/2006/customXml" ds:itemID="{A56FB4A2-BEB0-4AA0-BD8A-D99E7727EDB2}"/>
</file>

<file path=customXml/itemProps3.xml><?xml version="1.0" encoding="utf-8"?>
<ds:datastoreItem xmlns:ds="http://schemas.openxmlformats.org/officeDocument/2006/customXml" ds:itemID="{FE369001-304F-4F6B-B05E-7904810ADF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2012-2014 BP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I - Plan d’activités général du Fonds Multilatéral pour la période 2012-2014</dc:title>
  <dc:creator>Laura Duong</dc:creator>
  <cp:lastModifiedBy>Fujitsu</cp:lastModifiedBy>
  <dcterms:created xsi:type="dcterms:W3CDTF">2012-03-16T18:33:24Z</dcterms:created>
  <dcterms:modified xsi:type="dcterms:W3CDTF">2012-03-27T23:29:38Z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0x0101004D2428F93AE0FB479DF6AECB62640E0C</vt:lpwstr>
  </property>
</Properties>
</file>